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20" yWindow="120" windowWidth="7320" windowHeight="4830" tabRatio="540" firstSheet="1" activeTab="1"/>
  </bookViews>
  <sheets>
    <sheet name="CB_DATA_" sheetId="11" state="hidden" r:id="rId1"/>
    <sheet name="16.27" sheetId="12" r:id="rId2"/>
    <sheet name="16.30" sheetId="4" r:id="rId3"/>
  </sheets>
  <definedNames>
    <definedName name="CB_198d4f2aa4374c95baeddc8ff61a1161" localSheetId="2" hidden="1">'16.30'!$G$7</definedName>
    <definedName name="CB_9e7502a70b0d46d19d94437568993cec" localSheetId="2" hidden="1">'16.30'!$G$4</definedName>
    <definedName name="CB_a85eb89527244ea6be13f9910f749e57" localSheetId="2" hidden="1">'16.30'!$G$6</definedName>
    <definedName name="CB_a9ad79ecd4754f66b3ad33260e82b0ce" localSheetId="1" hidden="1">'16.27'!$E$141</definedName>
    <definedName name="CB_b508f91cb11346e99bfdcf3a72bec36e" localSheetId="0" hidden="1">#N/A</definedName>
    <definedName name="CBx_1b3ecb12366246b7b6df5a4da3e63362" localSheetId="0" hidden="1">"'ChartData'!$A$1"</definedName>
    <definedName name="CBx_69385ae5e6704b8ca6eb07f0245c95e6" localSheetId="0" hidden="1">"'15.26'!$A$1"</definedName>
    <definedName name="CBx_cbde0bc9d80d4f49956665d4e51e55df" localSheetId="0" hidden="1">"'CB_DATA_'!$A$1"</definedName>
    <definedName name="CBx_f7ce6db8651345e0b81a0936571b3324" localSheetId="0" hidden="1">"'15.29'!$A$1"</definedName>
    <definedName name="CBx_Sheet_Guid" localSheetId="1" hidden="1">"'69385ae5e6704b8ca6eb07f0245c95e6"</definedName>
    <definedName name="CBx_Sheet_Guid" localSheetId="2" hidden="1">"'f7ce6db8651345e0b81a0936571b3324"</definedName>
    <definedName name="CBx_Sheet_Guid" localSheetId="0" hidden="1">"'cbde0bc9d80d4f49956665d4e51e55df"</definedName>
    <definedName name="solver_bigm" localSheetId="1" hidden="1">1000000</definedName>
    <definedName name="solver_bigm" localSheetId="2" hidden="1">1000000</definedName>
    <definedName name="solver_bnd" localSheetId="1" hidden="1">1</definedName>
    <definedName name="solver_bnd" localSheetId="2" hidden="1">1</definedName>
    <definedName name="solver_cha" localSheetId="1" hidden="1">0</definedName>
    <definedName name="solver_cha" localSheetId="2" hidden="1">0</definedName>
    <definedName name="solver_chn" localSheetId="1" hidden="1">4</definedName>
    <definedName name="solver_chn" localSheetId="2" hidden="1">4</definedName>
    <definedName name="solver_cht" localSheetId="1" hidden="1">0</definedName>
    <definedName name="solver_cht" localSheetId="2" hidden="1">0</definedName>
    <definedName name="solver_corr" hidden="1">1</definedName>
    <definedName name="solver_ctp1" hidden="1">0</definedName>
    <definedName name="solver_ctp2" hidden="1">0</definedName>
    <definedName name="solver_dia" localSheetId="1" hidden="1">1</definedName>
    <definedName name="solver_dia" localSheetId="2" hidden="1">1</definedName>
    <definedName name="solver_disp" hidden="1">0</definedName>
    <definedName name="solver_eval" hidden="1">0</definedName>
    <definedName name="solver_glb" localSheetId="1" hidden="1">-1E+30</definedName>
    <definedName name="solver_glb" localSheetId="2" hidden="1">-1E+30</definedName>
    <definedName name="solver_gub" localSheetId="1" hidden="1">1E+30</definedName>
    <definedName name="solver_gub" localSheetId="2" hidden="1">1E+30</definedName>
    <definedName name="solver_iao" localSheetId="1" hidden="1">0</definedName>
    <definedName name="solver_iao" localSheetId="2" hidden="1">0</definedName>
    <definedName name="solver_inc" localSheetId="1" hidden="1">0</definedName>
    <definedName name="solver_inc" localSheetId="2" hidden="1">0</definedName>
    <definedName name="solver_int" localSheetId="1" hidden="1">0</definedName>
    <definedName name="solver_int" localSheetId="2" hidden="1">0</definedName>
    <definedName name="solver_irs" localSheetId="1" hidden="1">0</definedName>
    <definedName name="solver_irs" localSheetId="2" hidden="1">0</definedName>
    <definedName name="solver_ism" localSheetId="1" hidden="1">0</definedName>
    <definedName name="solver_ism" localSheetId="2" hidden="1">0</definedName>
    <definedName name="solver_lcens" hidden="1">-1E+30</definedName>
    <definedName name="solver_lcut" hidden="1">-1E+30</definedName>
    <definedName name="solver_log" localSheetId="1" hidden="1">1</definedName>
    <definedName name="solver_log" localSheetId="2" hidden="1">1</definedName>
    <definedName name="solver_mda" localSheetId="1" hidden="1">4</definedName>
    <definedName name="solver_mda" localSheetId="2" hidden="1">4</definedName>
    <definedName name="solver_mod" localSheetId="1" hidden="1">4</definedName>
    <definedName name="solver_mod" localSheetId="2" hidden="1">4</definedName>
    <definedName name="solver_nopt" localSheetId="1" hidden="1">1</definedName>
    <definedName name="solver_nopt" localSheetId="2" hidden="1">1</definedName>
    <definedName name="solver_nsim" hidden="1">1</definedName>
    <definedName name="solver_ntr" localSheetId="1" hidden="1">0</definedName>
    <definedName name="solver_ntr" localSheetId="2" hidden="1">0</definedName>
    <definedName name="solver_ntri" hidden="1">1000</definedName>
    <definedName name="solver_psi" localSheetId="1" hidden="1">0</definedName>
    <definedName name="solver_psi" localSheetId="2" hidden="1">0</definedName>
    <definedName name="solver_rgen" hidden="1">1</definedName>
    <definedName name="solver_rsmp" hidden="1">2</definedName>
    <definedName name="solver_seed" hidden="1">999</definedName>
    <definedName name="solver_slv" localSheetId="1" hidden="1">0</definedName>
    <definedName name="solver_slv" localSheetId="2" hidden="1">0</definedName>
    <definedName name="solver_slvu" localSheetId="1" hidden="1">0</definedName>
    <definedName name="solver_slvu" localSheetId="2" hidden="1">0</definedName>
    <definedName name="solver_stat" hidden="1">2</definedName>
    <definedName name="solver_strm" hidden="1">0</definedName>
    <definedName name="solver_typ" localSheetId="1" hidden="1">2</definedName>
    <definedName name="solver_typ" localSheetId="2" hidden="1">2</definedName>
    <definedName name="solver_ucens" hidden="1">1E+30</definedName>
    <definedName name="solver_ucut" hidden="1">1E+30</definedName>
    <definedName name="solver_umod" localSheetId="1" hidden="1">1</definedName>
    <definedName name="solver_umod" localSheetId="2" hidden="1">1</definedName>
    <definedName name="solver_ver" localSheetId="1" hidden="1">9</definedName>
    <definedName name="solver_ver" localSheetId="2" hidden="1">9</definedName>
    <definedName name="solver_vol" localSheetId="1" hidden="1">0</definedName>
    <definedName name="solver_vol" localSheetId="2" hidden="1">0</definedName>
    <definedName name="solvero_CAuDen_G7" localSheetId="2" hidden="1">"System.Boolean:False"</definedName>
    <definedName name="solvero_CDens_G7" localSheetId="2" hidden="1">"System.Int32:25"</definedName>
    <definedName name="solvero_CRMax" hidden="1">"System.Double:Infinity"</definedName>
    <definedName name="solvero_CRMax_G7" localSheetId="2" hidden="1">"System.Double:Infinity"</definedName>
    <definedName name="solvero_CRMin" hidden="1">"System.Double:-Infinity"</definedName>
    <definedName name="solvero_CRMin_G7" localSheetId="2" hidden="1">"System.Double:-Infinity"</definedName>
    <definedName name="solvero_ISpMarker1_E141" localSheetId="1" hidden="1">"RiskSolver.UI.Charts.Marker:100;3;45.179;1;1;0;0;0;Mean;Mean"</definedName>
    <definedName name="solvero_ISpMarker1_G4" localSheetId="2" hidden="1">"RiskSolver.UI.Charts.Marker:100;3;42.933;1;1;0;0;0;Mean;Mean"</definedName>
    <definedName name="solvero_ISpMarker1_G7" localSheetId="2" hidden="1">"RiskSolver.UI.Charts.Marker:100;3;14.491;1;1;0;0;0;Marker 1;Mean"</definedName>
    <definedName name="solvero_ISpMarkers_E141" localSheetId="1" hidden="1">"RiskSolver.UI.Charts.Markers:1"</definedName>
    <definedName name="solvero_ISpMarkers_G4" localSheetId="2" hidden="1">"RiskSolver.UI.Charts.Markers:1"</definedName>
    <definedName name="solvero_ISpMarkers_G7" localSheetId="2" hidden="1">"RiskSolver.UI.Charts.Markers:1"</definedName>
    <definedName name="solvero_OSpPars" hidden="1">"RiskSolver.UI.Charts.OutDlgPars:-1000001;-80;-57;61;55;0;0;90;80;0;0;0;0;"</definedName>
    <definedName name="solvero_OSpPars_G7" localSheetId="2" hidden="1">"RiskSolver.UI.Charts.OutDlgPars:-1000001;11;24;70;51;0;1;90;80;0;0;0;0;"</definedName>
  </definedNames>
  <calcPr calcId="144525"/>
</workbook>
</file>

<file path=xl/calcChain.xml><?xml version="1.0" encoding="utf-8"?>
<calcChain xmlns="http://schemas.openxmlformats.org/spreadsheetml/2006/main">
  <c r="E16" i="12" l="1"/>
  <c r="C17" i="12" s="1"/>
  <c r="G5" i="4"/>
  <c r="C11" i="4"/>
  <c r="C12" i="4"/>
  <c r="C17" i="4"/>
  <c r="C11" i="12"/>
  <c r="C12" i="12"/>
  <c r="D31" i="4" l="1"/>
  <c r="D70" i="4"/>
  <c r="D71" i="12"/>
  <c r="D132" i="12"/>
  <c r="D60" i="12"/>
  <c r="D59" i="4"/>
  <c r="D53" i="12"/>
  <c r="D83" i="12"/>
  <c r="D53" i="4"/>
  <c r="D90" i="4"/>
  <c r="D42" i="12"/>
  <c r="D118" i="12"/>
  <c r="D66" i="12"/>
  <c r="D82" i="4"/>
  <c r="D129" i="4"/>
  <c r="D59" i="12"/>
  <c r="D120" i="12"/>
  <c r="D71" i="4"/>
  <c r="D110" i="4"/>
  <c r="D23" i="12"/>
  <c r="D134" i="4"/>
  <c r="D33" i="4"/>
  <c r="D72" i="4"/>
  <c r="D124" i="12"/>
  <c r="D123" i="4"/>
  <c r="D117" i="12"/>
  <c r="D48" i="4"/>
  <c r="D117" i="4"/>
  <c r="D61" i="12"/>
  <c r="D106" i="12"/>
  <c r="D37" i="4"/>
  <c r="D136" i="4"/>
  <c r="D84" i="4"/>
  <c r="D38" i="4"/>
  <c r="D95" i="12"/>
  <c r="D129" i="12"/>
  <c r="D76" i="12"/>
  <c r="D27" i="4"/>
  <c r="D66" i="4"/>
  <c r="D51" i="4"/>
  <c r="D29" i="12"/>
  <c r="D60" i="4"/>
  <c r="D111" i="12"/>
  <c r="D80" i="12"/>
  <c r="D79" i="4"/>
  <c r="D73" i="12"/>
  <c r="D115" i="12"/>
  <c r="D96" i="4"/>
  <c r="D85" i="4"/>
  <c r="D87" i="4"/>
  <c r="D94" i="12"/>
  <c r="D109" i="12"/>
  <c r="D98" i="12"/>
  <c r="D49" i="4"/>
  <c r="D65" i="12"/>
  <c r="D140" i="12"/>
  <c r="D91" i="4"/>
  <c r="D130" i="4"/>
  <c r="D115" i="4"/>
  <c r="D75" i="12"/>
  <c r="D132" i="4"/>
  <c r="D131" i="4"/>
  <c r="D126" i="4"/>
  <c r="D79" i="12"/>
  <c r="D120" i="4"/>
  <c r="D43" i="12"/>
  <c r="D74" i="4"/>
  <c r="D91" i="12"/>
  <c r="D75" i="4"/>
  <c r="D141" i="12"/>
  <c r="D108" i="4"/>
  <c r="D125" i="4"/>
  <c r="D94" i="4"/>
  <c r="D32" i="4"/>
  <c r="D56" i="4"/>
  <c r="D45" i="12"/>
  <c r="D45" i="4"/>
  <c r="D113" i="12"/>
  <c r="D122" i="12"/>
  <c r="D35" i="4"/>
  <c r="D84" i="12"/>
  <c r="D131" i="12"/>
  <c r="D112" i="12"/>
  <c r="D39" i="4"/>
  <c r="D21" i="4"/>
  <c r="D68" i="12"/>
  <c r="D87" i="12"/>
  <c r="D43" i="4"/>
  <c r="D67" i="4"/>
  <c r="D72" i="12"/>
  <c r="D96" i="12"/>
  <c r="D86" i="4"/>
  <c r="D88" i="12"/>
  <c r="D81" i="12"/>
  <c r="D19" i="12"/>
  <c r="D116" i="4"/>
  <c r="D107" i="4"/>
  <c r="D125" i="12"/>
  <c r="D20" i="4"/>
  <c r="D137" i="12"/>
  <c r="D137" i="4"/>
  <c r="D57" i="4"/>
  <c r="D81" i="4"/>
  <c r="D103" i="12"/>
  <c r="D37" i="12"/>
  <c r="D113" i="4"/>
  <c r="D128" i="12"/>
  <c r="D102" i="12"/>
  <c r="D121" i="12"/>
  <c r="D69" i="12"/>
  <c r="D58" i="12"/>
  <c r="D135" i="12"/>
  <c r="D114" i="12"/>
  <c r="D134" i="12"/>
  <c r="D24" i="4"/>
  <c r="D22" i="12"/>
  <c r="D112" i="4"/>
  <c r="D114" i="4"/>
  <c r="D17" i="12"/>
  <c r="D52" i="4"/>
  <c r="D90" i="12"/>
  <c r="D122" i="4"/>
  <c r="D28" i="12"/>
  <c r="D135" i="4"/>
  <c r="D52" i="12"/>
  <c r="D34" i="12"/>
  <c r="D42" i="4"/>
  <c r="D97" i="4"/>
  <c r="D133" i="12"/>
  <c r="D64" i="4"/>
  <c r="D18" i="4"/>
  <c r="D63" i="12"/>
  <c r="D138" i="4"/>
  <c r="D56" i="12"/>
  <c r="D119" i="12"/>
  <c r="D46" i="4"/>
  <c r="D54" i="4"/>
  <c r="D123" i="12"/>
  <c r="D124" i="4"/>
  <c r="D95" i="4"/>
  <c r="D46" i="12"/>
  <c r="D62" i="4"/>
  <c r="D109" i="4"/>
  <c r="D140" i="4"/>
  <c r="D76" i="4"/>
  <c r="D121" i="4"/>
  <c r="D93" i="12"/>
  <c r="D101" i="4"/>
  <c r="D89" i="12"/>
  <c r="D78" i="12"/>
  <c r="D29" i="4"/>
  <c r="D104" i="12"/>
  <c r="D103" i="4"/>
  <c r="D97" i="12"/>
  <c r="D28" i="4"/>
  <c r="D118" i="4"/>
  <c r="D65" i="4"/>
  <c r="D19" i="4"/>
  <c r="D41" i="12"/>
  <c r="D110" i="12"/>
  <c r="D41" i="4"/>
  <c r="D48" i="12"/>
  <c r="D30" i="12"/>
  <c r="D39" i="12"/>
  <c r="D54" i="12"/>
  <c r="D24" i="12"/>
  <c r="D23" i="4"/>
  <c r="D85" i="12"/>
  <c r="D36" i="4"/>
  <c r="D111" i="4"/>
  <c r="D25" i="12"/>
  <c r="D78" i="4"/>
  <c r="D25" i="4"/>
  <c r="D51" i="12"/>
  <c r="D104" i="4"/>
  <c r="D38" i="12"/>
  <c r="D133" i="4"/>
  <c r="D88" i="4"/>
  <c r="D32" i="12"/>
  <c r="D139" i="4"/>
  <c r="D22" i="4"/>
  <c r="D77" i="4"/>
  <c r="D30" i="4"/>
  <c r="D92" i="12"/>
  <c r="D116" i="12"/>
  <c r="D106" i="4"/>
  <c r="D34" i="4"/>
  <c r="D100" i="4"/>
  <c r="D26" i="12"/>
  <c r="D89" i="4"/>
  <c r="D31" i="12"/>
  <c r="D127" i="4"/>
  <c r="D92" i="4"/>
  <c r="D107" i="12"/>
  <c r="D105" i="12"/>
  <c r="D77" i="12"/>
  <c r="D98" i="4"/>
  <c r="D99" i="12"/>
  <c r="D21" i="12"/>
  <c r="D44" i="4"/>
  <c r="D27" i="12"/>
  <c r="D57" i="12"/>
  <c r="D83" i="4"/>
  <c r="D50" i="4"/>
  <c r="D35" i="12"/>
  <c r="D40" i="12"/>
  <c r="D33" i="12"/>
  <c r="D130" i="12"/>
  <c r="D61" i="4"/>
  <c r="D50" i="12"/>
  <c r="D17" i="4"/>
  <c r="D44" i="12"/>
  <c r="D47" i="12"/>
  <c r="D58" i="4"/>
  <c r="D128" i="4"/>
  <c r="D47" i="4"/>
  <c r="D73" i="4"/>
  <c r="D62" i="12"/>
  <c r="D86" i="12"/>
  <c r="D67" i="12"/>
  <c r="D102" i="4"/>
  <c r="D105" i="4"/>
  <c r="D36" i="12"/>
  <c r="D70" i="12"/>
  <c r="D136" i="12"/>
  <c r="D18" i="12"/>
  <c r="D68" i="4"/>
  <c r="D119" i="4"/>
  <c r="D126" i="12"/>
  <c r="D26" i="4"/>
  <c r="D40" i="4"/>
  <c r="D139" i="12"/>
  <c r="D64" i="12"/>
  <c r="D80" i="4"/>
  <c r="D69" i="4"/>
  <c r="D82" i="12"/>
  <c r="D127" i="12"/>
  <c r="D63" i="4"/>
  <c r="D55" i="4"/>
  <c r="D20" i="12"/>
  <c r="D101" i="12"/>
  <c r="D74" i="12"/>
  <c r="D141" i="4"/>
  <c r="D138" i="12"/>
  <c r="D100" i="12"/>
  <c r="D93" i="4"/>
  <c r="D49" i="12"/>
  <c r="D55" i="12"/>
  <c r="D99" i="4"/>
  <c r="D108" i="12"/>
  <c r="E17" i="4" l="1"/>
  <c r="C18" i="4" s="1"/>
  <c r="E18" i="4" s="1"/>
  <c r="C19" i="4" s="1"/>
  <c r="E19" i="4" s="1"/>
  <c r="C20" i="4" s="1"/>
  <c r="E20" i="4" s="1"/>
  <c r="C21" i="4" s="1"/>
  <c r="E21" i="4" s="1"/>
  <c r="C22" i="4" s="1"/>
  <c r="E22" i="4" s="1"/>
  <c r="C23" i="4" s="1"/>
  <c r="E23" i="4" s="1"/>
  <c r="C24" i="4" s="1"/>
  <c r="E24" i="4" s="1"/>
  <c r="C25" i="4" s="1"/>
  <c r="E25" i="4" s="1"/>
  <c r="C26" i="4" s="1"/>
  <c r="E26" i="4" s="1"/>
  <c r="C27" i="4" s="1"/>
  <c r="E27" i="4" s="1"/>
  <c r="C28" i="4" s="1"/>
  <c r="E28" i="4" s="1"/>
  <c r="C29" i="4" s="1"/>
  <c r="E29" i="4" s="1"/>
  <c r="C30" i="4" s="1"/>
  <c r="E30" i="4" s="1"/>
  <c r="C31" i="4" s="1"/>
  <c r="E31" i="4" s="1"/>
  <c r="C32" i="4" s="1"/>
  <c r="E32" i="4" s="1"/>
  <c r="C33" i="4" s="1"/>
  <c r="E33" i="4" s="1"/>
  <c r="C34" i="4" s="1"/>
  <c r="E34" i="4" s="1"/>
  <c r="C35" i="4" s="1"/>
  <c r="E35" i="4" s="1"/>
  <c r="C36" i="4" s="1"/>
  <c r="E36" i="4" s="1"/>
  <c r="C37" i="4" s="1"/>
  <c r="E37" i="4" s="1"/>
  <c r="C38" i="4" s="1"/>
  <c r="E38" i="4" s="1"/>
  <c r="C39" i="4" s="1"/>
  <c r="E39" i="4" s="1"/>
  <c r="C40" i="4" s="1"/>
  <c r="E40" i="4" s="1"/>
  <c r="C41" i="4" s="1"/>
  <c r="E41" i="4" s="1"/>
  <c r="C42" i="4" s="1"/>
  <c r="E42" i="4" s="1"/>
  <c r="C43" i="4" s="1"/>
  <c r="E43" i="4" s="1"/>
  <c r="C44" i="4" s="1"/>
  <c r="E44" i="4" s="1"/>
  <c r="C45" i="4" s="1"/>
  <c r="E45" i="4" s="1"/>
  <c r="C46" i="4" s="1"/>
  <c r="E46" i="4" s="1"/>
  <c r="C47" i="4" s="1"/>
  <c r="E47" i="4" s="1"/>
  <c r="C48" i="4" s="1"/>
  <c r="E48" i="4" s="1"/>
  <c r="C49" i="4" s="1"/>
  <c r="E49" i="4" s="1"/>
  <c r="C50" i="4" s="1"/>
  <c r="E50" i="4" s="1"/>
  <c r="C51" i="4" s="1"/>
  <c r="E51" i="4" s="1"/>
  <c r="C52" i="4" s="1"/>
  <c r="E52" i="4" s="1"/>
  <c r="C53" i="4" s="1"/>
  <c r="E53" i="4" s="1"/>
  <c r="C54" i="4" s="1"/>
  <c r="E54" i="4" s="1"/>
  <c r="C55" i="4" s="1"/>
  <c r="E55" i="4" s="1"/>
  <c r="C56" i="4" s="1"/>
  <c r="E56" i="4" s="1"/>
  <c r="C57" i="4" s="1"/>
  <c r="E57" i="4" s="1"/>
  <c r="C58" i="4" s="1"/>
  <c r="E58" i="4" s="1"/>
  <c r="C59" i="4" s="1"/>
  <c r="E59" i="4" s="1"/>
  <c r="C60" i="4" s="1"/>
  <c r="E60" i="4" s="1"/>
  <c r="C61" i="4" s="1"/>
  <c r="E61" i="4" s="1"/>
  <c r="C62" i="4" s="1"/>
  <c r="E62" i="4" s="1"/>
  <c r="C63" i="4" s="1"/>
  <c r="E63" i="4" s="1"/>
  <c r="C64" i="4" s="1"/>
  <c r="E64" i="4" s="1"/>
  <c r="C65" i="4" s="1"/>
  <c r="E65" i="4" s="1"/>
  <c r="C66" i="4" s="1"/>
  <c r="E66" i="4" s="1"/>
  <c r="C67" i="4" s="1"/>
  <c r="E67" i="4" s="1"/>
  <c r="C68" i="4" s="1"/>
  <c r="E68" i="4" s="1"/>
  <c r="C69" i="4" s="1"/>
  <c r="E69" i="4" s="1"/>
  <c r="C70" i="4" s="1"/>
  <c r="E70" i="4" s="1"/>
  <c r="C71" i="4" s="1"/>
  <c r="E71" i="4" s="1"/>
  <c r="C72" i="4" s="1"/>
  <c r="E72" i="4" s="1"/>
  <c r="C73" i="4" s="1"/>
  <c r="E73" i="4" s="1"/>
  <c r="C74" i="4" s="1"/>
  <c r="E74" i="4" s="1"/>
  <c r="C75" i="4" s="1"/>
  <c r="E75" i="4" s="1"/>
  <c r="C76" i="4" s="1"/>
  <c r="E76" i="4" s="1"/>
  <c r="C77" i="4" s="1"/>
  <c r="E77" i="4" s="1"/>
  <c r="C78" i="4" s="1"/>
  <c r="E78" i="4" s="1"/>
  <c r="C79" i="4" s="1"/>
  <c r="E79" i="4" s="1"/>
  <c r="C80" i="4" s="1"/>
  <c r="E80" i="4" s="1"/>
  <c r="C81" i="4" s="1"/>
  <c r="E81" i="4" s="1"/>
  <c r="C82" i="4" s="1"/>
  <c r="E82" i="4" s="1"/>
  <c r="C83" i="4" s="1"/>
  <c r="E83" i="4" s="1"/>
  <c r="C84" i="4" s="1"/>
  <c r="E84" i="4" s="1"/>
  <c r="C85" i="4" s="1"/>
  <c r="E85" i="4" s="1"/>
  <c r="C86" i="4" s="1"/>
  <c r="E86" i="4" s="1"/>
  <c r="C87" i="4" s="1"/>
  <c r="E87" i="4" s="1"/>
  <c r="C88" i="4" s="1"/>
  <c r="E88" i="4" s="1"/>
  <c r="C89" i="4" s="1"/>
  <c r="E89" i="4" s="1"/>
  <c r="C90" i="4" s="1"/>
  <c r="E90" i="4" s="1"/>
  <c r="C91" i="4" s="1"/>
  <c r="E91" i="4" s="1"/>
  <c r="C92" i="4" s="1"/>
  <c r="E92" i="4" s="1"/>
  <c r="C93" i="4" s="1"/>
  <c r="E93" i="4" s="1"/>
  <c r="C94" i="4" s="1"/>
  <c r="E94" i="4" s="1"/>
  <c r="C95" i="4" s="1"/>
  <c r="E95" i="4" s="1"/>
  <c r="C96" i="4" s="1"/>
  <c r="E96" i="4" s="1"/>
  <c r="C97" i="4" s="1"/>
  <c r="E97" i="4" s="1"/>
  <c r="C98" i="4" s="1"/>
  <c r="E98" i="4" s="1"/>
  <c r="C99" i="4" s="1"/>
  <c r="E99" i="4" s="1"/>
  <c r="C100" i="4" s="1"/>
  <c r="E100" i="4" s="1"/>
  <c r="C101" i="4" s="1"/>
  <c r="E101" i="4" s="1"/>
  <c r="C102" i="4" s="1"/>
  <c r="E102" i="4" s="1"/>
  <c r="C103" i="4" s="1"/>
  <c r="E103" i="4" s="1"/>
  <c r="C104" i="4" s="1"/>
  <c r="E104" i="4" s="1"/>
  <c r="C105" i="4" s="1"/>
  <c r="E105" i="4" s="1"/>
  <c r="C106" i="4" s="1"/>
  <c r="E106" i="4" s="1"/>
  <c r="C107" i="4" s="1"/>
  <c r="E107" i="4" s="1"/>
  <c r="C108" i="4" s="1"/>
  <c r="E108" i="4" s="1"/>
  <c r="C109" i="4" s="1"/>
  <c r="E109" i="4" s="1"/>
  <c r="C110" i="4" s="1"/>
  <c r="E110" i="4" s="1"/>
  <c r="C111" i="4" s="1"/>
  <c r="E111" i="4" s="1"/>
  <c r="C112" i="4" s="1"/>
  <c r="E112" i="4" s="1"/>
  <c r="C113" i="4" s="1"/>
  <c r="E113" i="4" s="1"/>
  <c r="C114" i="4" s="1"/>
  <c r="E114" i="4" s="1"/>
  <c r="C115" i="4" s="1"/>
  <c r="E115" i="4" s="1"/>
  <c r="C116" i="4" s="1"/>
  <c r="E116" i="4" s="1"/>
  <c r="C117" i="4" s="1"/>
  <c r="E117" i="4" s="1"/>
  <c r="C118" i="4" s="1"/>
  <c r="E118" i="4" s="1"/>
  <c r="C119" i="4" s="1"/>
  <c r="E119" i="4" s="1"/>
  <c r="C120" i="4" s="1"/>
  <c r="E120" i="4" s="1"/>
  <c r="C121" i="4" s="1"/>
  <c r="E121" i="4" s="1"/>
  <c r="C122" i="4" s="1"/>
  <c r="E122" i="4" s="1"/>
  <c r="C123" i="4" s="1"/>
  <c r="E123" i="4" s="1"/>
  <c r="C124" i="4" s="1"/>
  <c r="E124" i="4" s="1"/>
  <c r="C125" i="4" s="1"/>
  <c r="E125" i="4" s="1"/>
  <c r="C126" i="4" s="1"/>
  <c r="E126" i="4" s="1"/>
  <c r="C127" i="4" s="1"/>
  <c r="E127" i="4" s="1"/>
  <c r="C128" i="4" s="1"/>
  <c r="E128" i="4" s="1"/>
  <c r="C129" i="4" s="1"/>
  <c r="E129" i="4" s="1"/>
  <c r="C130" i="4" s="1"/>
  <c r="E130" i="4" s="1"/>
  <c r="C131" i="4" s="1"/>
  <c r="E131" i="4" s="1"/>
  <c r="C132" i="4" s="1"/>
  <c r="E132" i="4" s="1"/>
  <c r="C133" i="4" s="1"/>
  <c r="E133" i="4" s="1"/>
  <c r="C134" i="4" s="1"/>
  <c r="E134" i="4" s="1"/>
  <c r="C135" i="4" s="1"/>
  <c r="E135" i="4" s="1"/>
  <c r="C136" i="4" s="1"/>
  <c r="E136" i="4" s="1"/>
  <c r="C137" i="4" s="1"/>
  <c r="E137" i="4" s="1"/>
  <c r="C138" i="4" s="1"/>
  <c r="E138" i="4" s="1"/>
  <c r="C139" i="4" s="1"/>
  <c r="E139" i="4" s="1"/>
  <c r="C140" i="4" s="1"/>
  <c r="E140" i="4" s="1"/>
  <c r="C141" i="4" s="1"/>
  <c r="E141" i="4" s="1"/>
  <c r="E17" i="12"/>
  <c r="C18" i="12" s="1"/>
  <c r="E18" i="12" s="1"/>
  <c r="C19" i="12" s="1"/>
  <c r="E19" i="12" s="1"/>
  <c r="C20" i="12" s="1"/>
  <c r="E20" i="12" s="1"/>
  <c r="C21" i="12" s="1"/>
  <c r="E21" i="12" s="1"/>
  <c r="C22" i="12" s="1"/>
  <c r="E22" i="12" s="1"/>
  <c r="C23" i="12" s="1"/>
  <c r="E23" i="12" s="1"/>
  <c r="C24" i="12" s="1"/>
  <c r="E24" i="12" s="1"/>
  <c r="C25" i="12" s="1"/>
  <c r="E25" i="12" s="1"/>
  <c r="C26" i="12" s="1"/>
  <c r="E26" i="12" s="1"/>
  <c r="C27" i="12" s="1"/>
  <c r="E27" i="12" s="1"/>
  <c r="C28" i="12" s="1"/>
  <c r="E28" i="12" s="1"/>
  <c r="C29" i="12" s="1"/>
  <c r="E29" i="12" s="1"/>
  <c r="C30" i="12" s="1"/>
  <c r="E30" i="12" s="1"/>
  <c r="C31" i="12" s="1"/>
  <c r="E31" i="12" s="1"/>
  <c r="C32" i="12" s="1"/>
  <c r="E32" i="12" s="1"/>
  <c r="C33" i="12" s="1"/>
  <c r="E33" i="12" s="1"/>
  <c r="C34" i="12" s="1"/>
  <c r="E34" i="12" s="1"/>
  <c r="C35" i="12" s="1"/>
  <c r="E35" i="12" s="1"/>
  <c r="C36" i="12" s="1"/>
  <c r="E36" i="12" s="1"/>
  <c r="C37" i="12" s="1"/>
  <c r="E37" i="12" s="1"/>
  <c r="C38" i="12" s="1"/>
  <c r="E38" i="12" s="1"/>
  <c r="C39" i="12" s="1"/>
  <c r="E39" i="12" s="1"/>
  <c r="C40" i="12" s="1"/>
  <c r="E40" i="12" s="1"/>
  <c r="C41" i="12" s="1"/>
  <c r="E41" i="12" s="1"/>
  <c r="C42" i="12" s="1"/>
  <c r="E42" i="12" s="1"/>
  <c r="C43" i="12" s="1"/>
  <c r="E43" i="12" s="1"/>
  <c r="C44" i="12" s="1"/>
  <c r="E44" i="12" s="1"/>
  <c r="C45" i="12" s="1"/>
  <c r="E45" i="12" s="1"/>
  <c r="C46" i="12" s="1"/>
  <c r="E46" i="12" s="1"/>
  <c r="C47" i="12" s="1"/>
  <c r="E47" i="12" s="1"/>
  <c r="C48" i="12" s="1"/>
  <c r="E48" i="12" s="1"/>
  <c r="C49" i="12" s="1"/>
  <c r="E49" i="12" s="1"/>
  <c r="C50" i="12" s="1"/>
  <c r="E50" i="12" s="1"/>
  <c r="C51" i="12" s="1"/>
  <c r="E51" i="12" s="1"/>
  <c r="C52" i="12" s="1"/>
  <c r="E52" i="12" s="1"/>
  <c r="C53" i="12" s="1"/>
  <c r="E53" i="12" s="1"/>
  <c r="C54" i="12" s="1"/>
  <c r="E54" i="12" s="1"/>
  <c r="C55" i="12" s="1"/>
  <c r="E55" i="12" s="1"/>
  <c r="C56" i="12" s="1"/>
  <c r="E56" i="12" s="1"/>
  <c r="C57" i="12" s="1"/>
  <c r="E57" i="12" s="1"/>
  <c r="C58" i="12" s="1"/>
  <c r="E58" i="12" s="1"/>
  <c r="C59" i="12" s="1"/>
  <c r="E59" i="12" s="1"/>
  <c r="C60" i="12" s="1"/>
  <c r="E60" i="12" s="1"/>
  <c r="C61" i="12" s="1"/>
  <c r="E61" i="12" s="1"/>
  <c r="C62" i="12" s="1"/>
  <c r="E62" i="12" s="1"/>
  <c r="C63" i="12" s="1"/>
  <c r="E63" i="12" s="1"/>
  <c r="C64" i="12" s="1"/>
  <c r="E64" i="12" s="1"/>
  <c r="C65" i="12" s="1"/>
  <c r="E65" i="12" s="1"/>
  <c r="C66" i="12" s="1"/>
  <c r="E66" i="12" s="1"/>
  <c r="C67" i="12" s="1"/>
  <c r="E67" i="12" s="1"/>
  <c r="C68" i="12" s="1"/>
  <c r="E68" i="12" s="1"/>
  <c r="C69" i="12" s="1"/>
  <c r="E69" i="12" s="1"/>
  <c r="C70" i="12" s="1"/>
  <c r="E70" i="12" s="1"/>
  <c r="C71" i="12" s="1"/>
  <c r="E71" i="12" s="1"/>
  <c r="C72" i="12" s="1"/>
  <c r="E72" i="12" s="1"/>
  <c r="C73" i="12" s="1"/>
  <c r="E73" i="12" s="1"/>
  <c r="C74" i="12" s="1"/>
  <c r="E74" i="12" s="1"/>
  <c r="C75" i="12" s="1"/>
  <c r="E75" i="12" s="1"/>
  <c r="C76" i="12" s="1"/>
  <c r="E76" i="12" s="1"/>
  <c r="C77" i="12" s="1"/>
  <c r="E77" i="12" s="1"/>
  <c r="C78" i="12" s="1"/>
  <c r="E78" i="12" s="1"/>
  <c r="C79" i="12" s="1"/>
  <c r="E79" i="12" s="1"/>
  <c r="C80" i="12" s="1"/>
  <c r="E80" i="12" s="1"/>
  <c r="C81" i="12" s="1"/>
  <c r="E81" i="12" s="1"/>
  <c r="C82" i="12" s="1"/>
  <c r="E82" i="12" s="1"/>
  <c r="C83" i="12" s="1"/>
  <c r="E83" i="12" s="1"/>
  <c r="C84" i="12" s="1"/>
  <c r="E84" i="12" s="1"/>
  <c r="C85" i="12" s="1"/>
  <c r="E85" i="12" s="1"/>
  <c r="C86" i="12" s="1"/>
  <c r="E86" i="12" s="1"/>
  <c r="C87" i="12" s="1"/>
  <c r="E87" i="12" s="1"/>
  <c r="C88" i="12" s="1"/>
  <c r="E88" i="12" s="1"/>
  <c r="C89" i="12" s="1"/>
  <c r="E89" i="12" s="1"/>
  <c r="C90" i="12" s="1"/>
  <c r="E90" i="12" s="1"/>
  <c r="C91" i="12" s="1"/>
  <c r="E91" i="12" s="1"/>
  <c r="C92" i="12" s="1"/>
  <c r="E92" i="12" s="1"/>
  <c r="C93" i="12" s="1"/>
  <c r="E93" i="12" s="1"/>
  <c r="C94" i="12" s="1"/>
  <c r="E94" i="12" s="1"/>
  <c r="C95" i="12" s="1"/>
  <c r="E95" i="12" s="1"/>
  <c r="C96" i="12" s="1"/>
  <c r="E96" i="12" s="1"/>
  <c r="C97" i="12" s="1"/>
  <c r="E97" i="12" s="1"/>
  <c r="C98" i="12" s="1"/>
  <c r="E98" i="12" s="1"/>
  <c r="C99" i="12" s="1"/>
  <c r="E99" i="12" s="1"/>
  <c r="C100" i="12" s="1"/>
  <c r="E100" i="12" s="1"/>
  <c r="C101" i="12" s="1"/>
  <c r="E101" i="12" s="1"/>
  <c r="C102" i="12" s="1"/>
  <c r="E102" i="12" s="1"/>
  <c r="C103" i="12" s="1"/>
  <c r="E103" i="12" s="1"/>
  <c r="C104" i="12" s="1"/>
  <c r="E104" i="12" s="1"/>
  <c r="C105" i="12" s="1"/>
  <c r="E105" i="12" s="1"/>
  <c r="C106" i="12" s="1"/>
  <c r="E106" i="12" s="1"/>
  <c r="C107" i="12" s="1"/>
  <c r="E107" i="12" s="1"/>
  <c r="C108" i="12" s="1"/>
  <c r="E108" i="12" s="1"/>
  <c r="C109" i="12" s="1"/>
  <c r="E109" i="12" s="1"/>
  <c r="C110" i="12" s="1"/>
  <c r="E110" i="12" s="1"/>
  <c r="C111" i="12" s="1"/>
  <c r="E111" i="12" s="1"/>
  <c r="C112" i="12" s="1"/>
  <c r="E112" i="12" s="1"/>
  <c r="C113" i="12" s="1"/>
  <c r="E113" i="12" s="1"/>
  <c r="C114" i="12" s="1"/>
  <c r="E114" i="12" s="1"/>
  <c r="C115" i="12" s="1"/>
  <c r="E115" i="12" s="1"/>
  <c r="C116" i="12" s="1"/>
  <c r="E116" i="12" s="1"/>
  <c r="C117" i="12" s="1"/>
  <c r="E117" i="12" s="1"/>
  <c r="C118" i="12" s="1"/>
  <c r="E118" i="12" s="1"/>
  <c r="C119" i="12" s="1"/>
  <c r="E119" i="12" s="1"/>
  <c r="C120" i="12" s="1"/>
  <c r="E120" i="12" s="1"/>
  <c r="C121" i="12" s="1"/>
  <c r="E121" i="12" s="1"/>
  <c r="C122" i="12" s="1"/>
  <c r="E122" i="12" s="1"/>
  <c r="C123" i="12" s="1"/>
  <c r="E123" i="12" s="1"/>
  <c r="C124" i="12" s="1"/>
  <c r="E124" i="12" s="1"/>
  <c r="C125" i="12" s="1"/>
  <c r="E125" i="12" s="1"/>
  <c r="C126" i="12" s="1"/>
  <c r="E126" i="12" s="1"/>
  <c r="C127" i="12" s="1"/>
  <c r="E127" i="12" s="1"/>
  <c r="C128" i="12" s="1"/>
  <c r="E128" i="12" s="1"/>
  <c r="C129" i="12" s="1"/>
  <c r="E129" i="12" s="1"/>
  <c r="C130" i="12" s="1"/>
  <c r="E130" i="12" s="1"/>
  <c r="C131" i="12" s="1"/>
  <c r="E131" i="12" s="1"/>
  <c r="C132" i="12" s="1"/>
  <c r="E132" i="12" s="1"/>
  <c r="C133" i="12" s="1"/>
  <c r="E133" i="12" s="1"/>
  <c r="C134" i="12" s="1"/>
  <c r="E134" i="12" s="1"/>
  <c r="C135" i="12" s="1"/>
  <c r="E135" i="12" s="1"/>
  <c r="C136" i="12" s="1"/>
  <c r="E136" i="12" s="1"/>
  <c r="C137" i="12" s="1"/>
  <c r="E137" i="12" s="1"/>
  <c r="C138" i="12" s="1"/>
  <c r="E138" i="12" s="1"/>
  <c r="C139" i="12" s="1"/>
  <c r="E139" i="12" s="1"/>
  <c r="C140" i="12" s="1"/>
  <c r="E140" i="12" s="1"/>
  <c r="C141" i="12" s="1"/>
  <c r="G4" i="4"/>
  <c r="E141" i="12"/>
  <c r="G6" i="4"/>
  <c r="G7" i="4"/>
</calcChain>
</file>

<file path=xl/comments1.xml><?xml version="1.0" encoding="utf-8"?>
<comments xmlns="http://schemas.openxmlformats.org/spreadsheetml/2006/main">
  <authors>
    <author>Steve.Powell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 xml:space="preserve">The effective mean return is the annual mean less one-half the squared standard deviation, divided by the number of trading days. 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EXP(PsiNormal($C$11,$C$12)</t>
        </r>
      </text>
    </comment>
  </commentList>
</comments>
</file>

<file path=xl/comments2.xml><?xml version="1.0" encoding="utf-8"?>
<comments xmlns="http://schemas.openxmlformats.org/spreadsheetml/2006/main">
  <authors>
    <author>Steve.Powell</author>
  </authors>
  <commentList>
    <comment ref="G4" authorId="0">
      <text>
        <r>
          <rPr>
            <b/>
            <sz val="8"/>
            <color indexed="81"/>
            <rFont val="Tahoma"/>
            <family val="2"/>
          </rPr>
          <t>Output: Price at expiration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Output: Intrinsic value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>Output: Option price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 xml:space="preserve">To price an option, use the risk-free rate rather than the average annual growth rate as the effective mean. </t>
        </r>
      </text>
    </comment>
  </commentList>
</comments>
</file>

<file path=xl/sharedStrings.xml><?xml version="1.0" encoding="utf-8"?>
<sst xmlns="http://schemas.openxmlformats.org/spreadsheetml/2006/main" count="45" uniqueCount="24">
  <si>
    <t>Average annual growth</t>
  </si>
  <si>
    <t>Annual volatility</t>
  </si>
  <si>
    <t>Assumptions</t>
  </si>
  <si>
    <t>Day</t>
  </si>
  <si>
    <t>Stock price</t>
  </si>
  <si>
    <t>Strike Price</t>
  </si>
  <si>
    <t>Intrinsic value</t>
  </si>
  <si>
    <t>Current price</t>
  </si>
  <si>
    <t>Strike price</t>
  </si>
  <si>
    <t>Price</t>
  </si>
  <si>
    <t>Present value</t>
  </si>
  <si>
    <t>Option Pricing</t>
  </si>
  <si>
    <t>Expiration (days)</t>
  </si>
  <si>
    <t>Growth</t>
  </si>
  <si>
    <t>Initial</t>
  </si>
  <si>
    <t>Factor</t>
  </si>
  <si>
    <t>Ending</t>
  </si>
  <si>
    <t>Option Price Calculation</t>
  </si>
  <si>
    <t>Stock Price Model</t>
  </si>
  <si>
    <t>NA</t>
  </si>
  <si>
    <t>Risk-free rate</t>
  </si>
  <si>
    <t>Daily mean</t>
  </si>
  <si>
    <t>Daily standard deviation</t>
  </si>
  <si>
    <t>Annual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</si>
</sst>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.00000_);_(* \(#,##0.000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" fontId="2" fillId="0" borderId="0" xfId="0" applyNumberFormat="1" applyFont="1" applyAlignment="1">
      <alignment horizontal="left"/>
    </xf>
    <xf numFmtId="0" fontId="0" fillId="0" borderId="1" xfId="0" applyBorder="1"/>
    <xf numFmtId="6" fontId="0" fillId="0" borderId="2" xfId="0" applyNumberFormat="1" applyBorder="1"/>
    <xf numFmtId="0" fontId="0" fillId="0" borderId="3" xfId="0" applyBorder="1"/>
    <xf numFmtId="6" fontId="0" fillId="0" borderId="4" xfId="0" applyNumberFormat="1" applyBorder="1"/>
    <xf numFmtId="0" fontId="0" fillId="0" borderId="4" xfId="0" applyBorder="1"/>
    <xf numFmtId="9" fontId="0" fillId="0" borderId="4" xfId="0" applyNumberFormat="1" applyBorder="1"/>
    <xf numFmtId="9" fontId="0" fillId="0" borderId="4" xfId="0" applyNumberFormat="1" applyFill="1" applyBorder="1"/>
    <xf numFmtId="164" fontId="0" fillId="0" borderId="4" xfId="1" applyNumberFormat="1" applyFont="1" applyBorder="1"/>
    <xf numFmtId="0" fontId="0" fillId="0" borderId="5" xfId="0" applyBorder="1"/>
    <xf numFmtId="164" fontId="0" fillId="0" borderId="6" xfId="1" applyNumberFormat="1" applyFont="1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8" fontId="0" fillId="0" borderId="4" xfId="0" applyNumberFormat="1" applyBorder="1"/>
    <xf numFmtId="8" fontId="0" fillId="0" borderId="0" xfId="0" applyNumberFormat="1" applyBorder="1"/>
    <xf numFmtId="43" fontId="0" fillId="0" borderId="0" xfId="1" applyFont="1" applyFill="1" applyBorder="1"/>
    <xf numFmtId="8" fontId="0" fillId="0" borderId="7" xfId="0" applyNumberFormat="1" applyBorder="1"/>
    <xf numFmtId="8" fontId="0" fillId="0" borderId="6" xfId="0" applyNumberForma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0" fillId="0" borderId="4" xfId="0" applyNumberFormat="1" applyBorder="1"/>
    <xf numFmtId="0" fontId="0" fillId="0" borderId="1" xfId="0" applyBorder="1" applyAlignment="1">
      <alignment horizontal="center"/>
    </xf>
    <xf numFmtId="2" fontId="0" fillId="0" borderId="2" xfId="0" applyNumberFormat="1" applyBorder="1"/>
    <xf numFmtId="43" fontId="0" fillId="0" borderId="7" xfId="1" applyFont="1" applyFill="1" applyBorder="1"/>
    <xf numFmtId="2" fontId="0" fillId="2" borderId="6" xfId="0" applyNumberFormat="1" applyFill="1" applyBorder="1"/>
    <xf numFmtId="0" fontId="1" fillId="0" borderId="3" xfId="0" applyFont="1" applyBorder="1"/>
    <xf numFmtId="8" fontId="0" fillId="0" borderId="2" xfId="0" applyNumberFormat="1" applyBorder="1"/>
    <xf numFmtId="8" fontId="0" fillId="2" borderId="9" xfId="0" applyNumberForma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058080395552"/>
          <c:y val="7.874043303642192E-2"/>
          <c:w val="0.79045643153526957"/>
          <c:h val="0.73491002017209073"/>
        </c:manualLayout>
      </c:layout>
      <c:lineChart>
        <c:grouping val="standard"/>
        <c:varyColors val="0"/>
        <c:ser>
          <c:idx val="0"/>
          <c:order val="0"/>
          <c:cat>
            <c:numRef>
              <c:f>'16.27'!$B$16:$B$141</c:f>
              <c:numCache>
                <c:formatCode>General</c:formatCode>
                <c:ptCount val="1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</c:numCache>
            </c:numRef>
          </c:cat>
          <c:val>
            <c:numRef>
              <c:f>'16.27'!$E$16:$E$141</c:f>
              <c:numCache>
                <c:formatCode>0.00</c:formatCode>
                <c:ptCount val="126"/>
                <c:pt idx="0">
                  <c:v>35</c:v>
                </c:pt>
                <c:pt idx="1">
                  <c:v>33.84307842497482</c:v>
                </c:pt>
                <c:pt idx="2">
                  <c:v>32.930431038693328</c:v>
                </c:pt>
                <c:pt idx="3">
                  <c:v>33.065718592253162</c:v>
                </c:pt>
                <c:pt idx="4">
                  <c:v>33.889333384874952</c:v>
                </c:pt>
                <c:pt idx="5">
                  <c:v>33.615682219876888</c:v>
                </c:pt>
                <c:pt idx="6">
                  <c:v>34.05181936406148</c:v>
                </c:pt>
                <c:pt idx="7">
                  <c:v>33.764241499953911</c:v>
                </c:pt>
                <c:pt idx="8">
                  <c:v>32.39601713041516</c:v>
                </c:pt>
                <c:pt idx="9">
                  <c:v>32.614883551985791</c:v>
                </c:pt>
                <c:pt idx="10">
                  <c:v>33.659177977223486</c:v>
                </c:pt>
                <c:pt idx="11">
                  <c:v>34.140713177992687</c:v>
                </c:pt>
                <c:pt idx="12">
                  <c:v>33.965577513129077</c:v>
                </c:pt>
                <c:pt idx="13">
                  <c:v>33.903656953890305</c:v>
                </c:pt>
                <c:pt idx="14">
                  <c:v>34.203557083220687</c:v>
                </c:pt>
                <c:pt idx="15">
                  <c:v>33.927952522125516</c:v>
                </c:pt>
                <c:pt idx="16">
                  <c:v>33.417090482876411</c:v>
                </c:pt>
                <c:pt idx="17">
                  <c:v>33.798806622410041</c:v>
                </c:pt>
                <c:pt idx="18">
                  <c:v>33.204731927232359</c:v>
                </c:pt>
                <c:pt idx="19">
                  <c:v>33.556497028982115</c:v>
                </c:pt>
                <c:pt idx="20">
                  <c:v>33.771695488945944</c:v>
                </c:pt>
                <c:pt idx="21">
                  <c:v>33.100893876841383</c:v>
                </c:pt>
                <c:pt idx="22">
                  <c:v>33.191673265632211</c:v>
                </c:pt>
                <c:pt idx="23">
                  <c:v>33.233564846596281</c:v>
                </c:pt>
                <c:pt idx="24">
                  <c:v>32.832920596310608</c:v>
                </c:pt>
                <c:pt idx="25">
                  <c:v>33.520228798041977</c:v>
                </c:pt>
                <c:pt idx="26">
                  <c:v>32.600582802160226</c:v>
                </c:pt>
                <c:pt idx="27">
                  <c:v>33.609450352021852</c:v>
                </c:pt>
                <c:pt idx="28">
                  <c:v>33.313634310271162</c:v>
                </c:pt>
                <c:pt idx="29">
                  <c:v>34.415202530853904</c:v>
                </c:pt>
                <c:pt idx="30">
                  <c:v>34.701744007412671</c:v>
                </c:pt>
                <c:pt idx="31">
                  <c:v>35.052328483222844</c:v>
                </c:pt>
                <c:pt idx="32">
                  <c:v>34.464336952969141</c:v>
                </c:pt>
                <c:pt idx="33">
                  <c:v>34.519199485624654</c:v>
                </c:pt>
                <c:pt idx="34">
                  <c:v>33.846357270712154</c:v>
                </c:pt>
                <c:pt idx="35">
                  <c:v>33.344476746325398</c:v>
                </c:pt>
                <c:pt idx="36">
                  <c:v>34.237995136600951</c:v>
                </c:pt>
                <c:pt idx="37">
                  <c:v>34.737974408907945</c:v>
                </c:pt>
                <c:pt idx="38">
                  <c:v>33.807809643736675</c:v>
                </c:pt>
                <c:pt idx="39">
                  <c:v>34.284238938806375</c:v>
                </c:pt>
                <c:pt idx="40">
                  <c:v>34.254344580242581</c:v>
                </c:pt>
                <c:pt idx="41">
                  <c:v>34.640059156833964</c:v>
                </c:pt>
                <c:pt idx="42">
                  <c:v>34.836100876485908</c:v>
                </c:pt>
                <c:pt idx="43">
                  <c:v>35.23397366274979</c:v>
                </c:pt>
                <c:pt idx="44">
                  <c:v>35.31096915360002</c:v>
                </c:pt>
                <c:pt idx="45">
                  <c:v>35.653930184684548</c:v>
                </c:pt>
                <c:pt idx="46">
                  <c:v>35.914205628196491</c:v>
                </c:pt>
                <c:pt idx="47">
                  <c:v>34.437904344390695</c:v>
                </c:pt>
                <c:pt idx="48">
                  <c:v>34.394256213729768</c:v>
                </c:pt>
                <c:pt idx="49">
                  <c:v>33.444245470740618</c:v>
                </c:pt>
                <c:pt idx="50">
                  <c:v>33.084998364530676</c:v>
                </c:pt>
                <c:pt idx="51">
                  <c:v>32.86785181138076</c:v>
                </c:pt>
                <c:pt idx="52">
                  <c:v>31.859360377538117</c:v>
                </c:pt>
                <c:pt idx="53">
                  <c:v>31.188642041970457</c:v>
                </c:pt>
                <c:pt idx="54">
                  <c:v>29.735296558391404</c:v>
                </c:pt>
                <c:pt idx="55">
                  <c:v>29.595491845566634</c:v>
                </c:pt>
                <c:pt idx="56">
                  <c:v>30.035192236992501</c:v>
                </c:pt>
                <c:pt idx="57">
                  <c:v>29.710075674259226</c:v>
                </c:pt>
                <c:pt idx="58">
                  <c:v>29.576723911172873</c:v>
                </c:pt>
                <c:pt idx="59">
                  <c:v>29.563209520524616</c:v>
                </c:pt>
                <c:pt idx="60">
                  <c:v>30.373349119737995</c:v>
                </c:pt>
                <c:pt idx="61">
                  <c:v>30.584230147068929</c:v>
                </c:pt>
                <c:pt idx="62">
                  <c:v>29.80287111007431</c:v>
                </c:pt>
                <c:pt idx="63">
                  <c:v>29.47300697728501</c:v>
                </c:pt>
                <c:pt idx="64">
                  <c:v>29.121692809697496</c:v>
                </c:pt>
                <c:pt idx="65">
                  <c:v>29.122200550227554</c:v>
                </c:pt>
                <c:pt idx="66">
                  <c:v>28.89979068368898</c:v>
                </c:pt>
                <c:pt idx="67">
                  <c:v>28.967134571799509</c:v>
                </c:pt>
                <c:pt idx="68">
                  <c:v>29.654487109490201</c:v>
                </c:pt>
                <c:pt idx="69">
                  <c:v>29.498341952448843</c:v>
                </c:pt>
                <c:pt idx="70">
                  <c:v>29.282349453701848</c:v>
                </c:pt>
                <c:pt idx="71">
                  <c:v>29.458891974763102</c:v>
                </c:pt>
                <c:pt idx="72">
                  <c:v>29.384966747231097</c:v>
                </c:pt>
                <c:pt idx="73">
                  <c:v>28.731482172021451</c:v>
                </c:pt>
                <c:pt idx="74">
                  <c:v>28.684691750021916</c:v>
                </c:pt>
                <c:pt idx="75">
                  <c:v>29.135250467744992</c:v>
                </c:pt>
                <c:pt idx="76">
                  <c:v>28.369478649531157</c:v>
                </c:pt>
                <c:pt idx="77">
                  <c:v>27.921562886782098</c:v>
                </c:pt>
                <c:pt idx="78">
                  <c:v>27.293000267057145</c:v>
                </c:pt>
                <c:pt idx="79">
                  <c:v>26.805474815070454</c:v>
                </c:pt>
                <c:pt idx="80">
                  <c:v>26.407722801259329</c:v>
                </c:pt>
                <c:pt idx="81">
                  <c:v>27.358969780635935</c:v>
                </c:pt>
                <c:pt idx="82">
                  <c:v>26.854997821659463</c:v>
                </c:pt>
                <c:pt idx="83">
                  <c:v>26.779414081592567</c:v>
                </c:pt>
                <c:pt idx="84">
                  <c:v>27.041961220610265</c:v>
                </c:pt>
                <c:pt idx="85">
                  <c:v>25.753994263868357</c:v>
                </c:pt>
                <c:pt idx="86">
                  <c:v>25.361751126278392</c:v>
                </c:pt>
                <c:pt idx="87">
                  <c:v>26.393303895255293</c:v>
                </c:pt>
                <c:pt idx="88">
                  <c:v>26.293950154885248</c:v>
                </c:pt>
                <c:pt idx="89">
                  <c:v>26.468856328423414</c:v>
                </c:pt>
                <c:pt idx="90">
                  <c:v>26.818743554380085</c:v>
                </c:pt>
                <c:pt idx="91">
                  <c:v>27.393101162245685</c:v>
                </c:pt>
                <c:pt idx="92">
                  <c:v>27.352573731593672</c:v>
                </c:pt>
                <c:pt idx="93">
                  <c:v>27.52118850590508</c:v>
                </c:pt>
                <c:pt idx="94">
                  <c:v>28.540055493027211</c:v>
                </c:pt>
                <c:pt idx="95">
                  <c:v>28.020807538278412</c:v>
                </c:pt>
                <c:pt idx="96">
                  <c:v>27.432875994015145</c:v>
                </c:pt>
                <c:pt idx="97">
                  <c:v>26.467858612567785</c:v>
                </c:pt>
                <c:pt idx="98">
                  <c:v>26.778338298134752</c:v>
                </c:pt>
                <c:pt idx="99">
                  <c:v>27.090126854111332</c:v>
                </c:pt>
                <c:pt idx="100">
                  <c:v>26.562651206539492</c:v>
                </c:pt>
                <c:pt idx="101">
                  <c:v>26.123376319286965</c:v>
                </c:pt>
                <c:pt idx="102">
                  <c:v>26.187574440708854</c:v>
                </c:pt>
                <c:pt idx="103">
                  <c:v>26.274121606033269</c:v>
                </c:pt>
                <c:pt idx="104">
                  <c:v>25.887452367018135</c:v>
                </c:pt>
                <c:pt idx="105">
                  <c:v>25.626212270033367</c:v>
                </c:pt>
                <c:pt idx="106">
                  <c:v>25.623562133888864</c:v>
                </c:pt>
                <c:pt idx="107">
                  <c:v>25.923590358812906</c:v>
                </c:pt>
                <c:pt idx="108">
                  <c:v>27.236212027636448</c:v>
                </c:pt>
                <c:pt idx="109">
                  <c:v>26.879114841396284</c:v>
                </c:pt>
                <c:pt idx="110">
                  <c:v>26.445052325563402</c:v>
                </c:pt>
                <c:pt idx="111">
                  <c:v>25.9501711288402</c:v>
                </c:pt>
                <c:pt idx="112">
                  <c:v>26.333819258242308</c:v>
                </c:pt>
                <c:pt idx="113">
                  <c:v>25.972787747706853</c:v>
                </c:pt>
                <c:pt idx="114">
                  <c:v>26.261349352922988</c:v>
                </c:pt>
                <c:pt idx="115">
                  <c:v>26.304512306025959</c:v>
                </c:pt>
                <c:pt idx="116">
                  <c:v>26.304908593598558</c:v>
                </c:pt>
                <c:pt idx="117">
                  <c:v>25.728211903828647</c:v>
                </c:pt>
                <c:pt idx="118">
                  <c:v>25.951363571473568</c:v>
                </c:pt>
                <c:pt idx="119">
                  <c:v>25.757276400632243</c:v>
                </c:pt>
                <c:pt idx="120">
                  <c:v>26.298321160133852</c:v>
                </c:pt>
                <c:pt idx="121">
                  <c:v>26.408667236907132</c:v>
                </c:pt>
                <c:pt idx="122">
                  <c:v>26.54270556599462</c:v>
                </c:pt>
                <c:pt idx="123">
                  <c:v>27.176106617509834</c:v>
                </c:pt>
                <c:pt idx="124">
                  <c:v>27.892953526742552</c:v>
                </c:pt>
                <c:pt idx="125">
                  <c:v>26.844798034519812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72224"/>
        <c:axId val="60220160"/>
      </c:lineChart>
      <c:catAx>
        <c:axId val="599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549792531120332"/>
              <c:y val="0.902889343556464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6022016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60220160"/>
        <c:scaling>
          <c:orientation val="minMax"/>
          <c:min val="2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Stock Price</a:t>
                </a:r>
              </a:p>
            </c:rich>
          </c:tx>
          <c:layout>
            <c:manualLayout>
              <c:xMode val="edge"/>
              <c:yMode val="edge"/>
              <c:x val="3.3195020746887967E-2"/>
              <c:y val="0.3517068634137268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997222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11</xdr:row>
      <xdr:rowOff>110215</xdr:rowOff>
    </xdr:from>
    <xdr:to>
      <xdr:col>14</xdr:col>
      <xdr:colOff>272143</xdr:colOff>
      <xdr:row>39</xdr:row>
      <xdr:rowOff>76199</xdr:rowOff>
    </xdr:to>
    <xdr:graphicFrame macro="">
      <xdr:nvGraphicFramePr>
        <xdr:cNvPr id="9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141"/>
  <sheetViews>
    <sheetView tabSelected="1" zoomScale="90" zoomScaleNormal="90" workbookViewId="0">
      <selection activeCell="A2" sqref="A2"/>
    </sheetView>
  </sheetViews>
  <sheetFormatPr defaultRowHeight="12.75" x14ac:dyDescent="0.2"/>
  <cols>
    <col min="1" max="1" width="18.7109375" customWidth="1"/>
    <col min="2" max="2" width="21.28515625" bestFit="1" customWidth="1"/>
    <col min="3" max="3" width="11.85546875" customWidth="1"/>
    <col min="4" max="4" width="14.28515625" bestFit="1" customWidth="1"/>
    <col min="5" max="8" width="9.42578125" customWidth="1"/>
  </cols>
  <sheetData>
    <row r="1" spans="1:5" x14ac:dyDescent="0.2">
      <c r="A1" s="1" t="s">
        <v>18</v>
      </c>
      <c r="B1" s="1"/>
    </row>
    <row r="2" spans="1:5" x14ac:dyDescent="0.2">
      <c r="A2" s="2"/>
      <c r="B2" s="2"/>
    </row>
    <row r="3" spans="1:5" x14ac:dyDescent="0.2">
      <c r="A3" s="1" t="s">
        <v>2</v>
      </c>
    </row>
    <row r="4" spans="1:5" x14ac:dyDescent="0.2">
      <c r="B4" s="3" t="s">
        <v>7</v>
      </c>
      <c r="C4" s="4">
        <v>35</v>
      </c>
    </row>
    <row r="5" spans="1:5" x14ac:dyDescent="0.2">
      <c r="B5" s="5" t="s">
        <v>8</v>
      </c>
      <c r="C5" s="6">
        <v>40</v>
      </c>
    </row>
    <row r="6" spans="1:5" x14ac:dyDescent="0.2">
      <c r="B6" s="32" t="s">
        <v>23</v>
      </c>
      <c r="C6" s="7">
        <v>250</v>
      </c>
    </row>
    <row r="7" spans="1:5" x14ac:dyDescent="0.2">
      <c r="B7" s="5" t="s">
        <v>0</v>
      </c>
      <c r="C7" s="8">
        <v>0.12</v>
      </c>
    </row>
    <row r="8" spans="1:5" x14ac:dyDescent="0.2">
      <c r="B8" s="5" t="s">
        <v>1</v>
      </c>
      <c r="C8" s="9">
        <v>0.3</v>
      </c>
    </row>
    <row r="9" spans="1:5" x14ac:dyDescent="0.2">
      <c r="B9" s="5" t="s">
        <v>20</v>
      </c>
      <c r="C9" s="8">
        <v>7.0000000000000007E-2</v>
      </c>
    </row>
    <row r="10" spans="1:5" x14ac:dyDescent="0.2">
      <c r="B10" s="5"/>
      <c r="C10" s="8"/>
    </row>
    <row r="11" spans="1:5" x14ac:dyDescent="0.2">
      <c r="B11" s="5" t="s">
        <v>21</v>
      </c>
      <c r="C11" s="10">
        <f>(C7-(C8^2)/2)/C6</f>
        <v>2.9999999999999997E-4</v>
      </c>
    </row>
    <row r="12" spans="1:5" x14ac:dyDescent="0.2">
      <c r="B12" s="11" t="s">
        <v>22</v>
      </c>
      <c r="C12" s="12">
        <f>C8/SQRT(C6)</f>
        <v>1.8973665961010275E-2</v>
      </c>
    </row>
    <row r="13" spans="1:5" x14ac:dyDescent="0.2">
      <c r="A13" s="1" t="s">
        <v>18</v>
      </c>
    </row>
    <row r="14" spans="1:5" x14ac:dyDescent="0.2">
      <c r="B14" s="21"/>
      <c r="C14" s="22" t="s">
        <v>14</v>
      </c>
      <c r="D14" s="22" t="s">
        <v>13</v>
      </c>
      <c r="E14" s="23" t="s">
        <v>16</v>
      </c>
    </row>
    <row r="15" spans="1:5" x14ac:dyDescent="0.2">
      <c r="B15" s="24" t="s">
        <v>3</v>
      </c>
      <c r="C15" s="25" t="s">
        <v>9</v>
      </c>
      <c r="D15" s="25" t="s">
        <v>15</v>
      </c>
      <c r="E15" s="26" t="s">
        <v>9</v>
      </c>
    </row>
    <row r="16" spans="1:5" x14ac:dyDescent="0.2">
      <c r="B16" s="28">
        <v>0</v>
      </c>
      <c r="C16" s="38" t="s">
        <v>19</v>
      </c>
      <c r="D16" s="38" t="s">
        <v>19</v>
      </c>
      <c r="E16" s="29">
        <f>C4</f>
        <v>35</v>
      </c>
    </row>
    <row r="17" spans="2:5" x14ac:dyDescent="0.2">
      <c r="B17" s="14">
        <v>1</v>
      </c>
      <c r="C17" s="16">
        <f t="shared" ref="C17:C80" si="0">E16</f>
        <v>35</v>
      </c>
      <c r="D17" s="17">
        <f ca="1">EXP(_xll.PsiNormal($C$11,$C$12))</f>
        <v>0.96694509785642346</v>
      </c>
      <c r="E17" s="27">
        <f t="shared" ref="E17:E80" ca="1" si="1">C17*D17</f>
        <v>33.84307842497482</v>
      </c>
    </row>
    <row r="18" spans="2:5" x14ac:dyDescent="0.2">
      <c r="B18" s="14">
        <v>2</v>
      </c>
      <c r="C18" s="16">
        <f ca="1">E17</f>
        <v>33.84307842497482</v>
      </c>
      <c r="D18" s="17">
        <f ca="1">EXP(_xll.PsiNormal($C$11,$C$12))</f>
        <v>0.9730329677808508</v>
      </c>
      <c r="E18" s="27">
        <f ca="1">C18*D18</f>
        <v>32.930431038693328</v>
      </c>
    </row>
    <row r="19" spans="2:5" x14ac:dyDescent="0.2">
      <c r="B19" s="14">
        <v>3</v>
      </c>
      <c r="C19" s="16">
        <f t="shared" ca="1" si="0"/>
        <v>32.930431038693328</v>
      </c>
      <c r="D19" s="17">
        <f ca="1">EXP(_xll.PsiNormal($C$11,$C$12))</f>
        <v>1.0041082837148676</v>
      </c>
      <c r="E19" s="27">
        <f t="shared" ca="1" si="1"/>
        <v>33.065718592253162</v>
      </c>
    </row>
    <row r="20" spans="2:5" x14ac:dyDescent="0.2">
      <c r="B20" s="14">
        <v>4</v>
      </c>
      <c r="C20" s="16">
        <f t="shared" ca="1" si="0"/>
        <v>33.065718592253162</v>
      </c>
      <c r="D20" s="17">
        <f ca="1">EXP(_xll.PsiNormal($C$11,$C$12))</f>
        <v>1.0249084195864036</v>
      </c>
      <c r="E20" s="27">
        <f t="shared" ca="1" si="1"/>
        <v>33.889333384874952</v>
      </c>
    </row>
    <row r="21" spans="2:5" x14ac:dyDescent="0.2">
      <c r="B21" s="14">
        <v>5</v>
      </c>
      <c r="C21" s="16">
        <f t="shared" ca="1" si="0"/>
        <v>33.889333384874952</v>
      </c>
      <c r="D21" s="17">
        <f ca="1">EXP(_xll.PsiNormal($C$11,$C$12))</f>
        <v>0.9919251535021284</v>
      </c>
      <c r="E21" s="27">
        <f t="shared" ca="1" si="1"/>
        <v>33.615682219876888</v>
      </c>
    </row>
    <row r="22" spans="2:5" x14ac:dyDescent="0.2">
      <c r="B22" s="14">
        <v>6</v>
      </c>
      <c r="C22" s="16">
        <f t="shared" ca="1" si="0"/>
        <v>33.615682219876888</v>
      </c>
      <c r="D22" s="17">
        <f ca="1">EXP(_xll.PsiNormal($C$11,$C$12))</f>
        <v>1.0129742166567337</v>
      </c>
      <c r="E22" s="27">
        <f t="shared" ca="1" si="1"/>
        <v>34.05181936406148</v>
      </c>
    </row>
    <row r="23" spans="2:5" x14ac:dyDescent="0.2">
      <c r="B23" s="14">
        <v>7</v>
      </c>
      <c r="C23" s="16">
        <f t="shared" ca="1" si="0"/>
        <v>34.05181936406148</v>
      </c>
      <c r="D23" s="17">
        <f ca="1">EXP(_xll.PsiNormal($C$11,$C$12))</f>
        <v>0.99155469900057436</v>
      </c>
      <c r="E23" s="27">
        <f t="shared" ca="1" si="1"/>
        <v>33.764241499953911</v>
      </c>
    </row>
    <row r="24" spans="2:5" x14ac:dyDescent="0.2">
      <c r="B24" s="14">
        <v>8</v>
      </c>
      <c r="C24" s="16">
        <f t="shared" ca="1" si="0"/>
        <v>33.764241499953911</v>
      </c>
      <c r="D24" s="17">
        <f ca="1">EXP(_xll.PsiNormal($C$11,$C$12))</f>
        <v>0.95947711813574676</v>
      </c>
      <c r="E24" s="27">
        <f t="shared" ca="1" si="1"/>
        <v>32.39601713041516</v>
      </c>
    </row>
    <row r="25" spans="2:5" x14ac:dyDescent="0.2">
      <c r="B25" s="14">
        <v>9</v>
      </c>
      <c r="C25" s="16">
        <f t="shared" ca="1" si="0"/>
        <v>32.39601713041516</v>
      </c>
      <c r="D25" s="17">
        <f ca="1">EXP(_xll.PsiNormal($C$11,$C$12))</f>
        <v>1.0067559669662338</v>
      </c>
      <c r="E25" s="27">
        <f t="shared" ca="1" si="1"/>
        <v>32.614883551985791</v>
      </c>
    </row>
    <row r="26" spans="2:5" x14ac:dyDescent="0.2">
      <c r="B26" s="14">
        <v>10</v>
      </c>
      <c r="C26" s="16">
        <f t="shared" ca="1" si="0"/>
        <v>32.614883551985791</v>
      </c>
      <c r="D26" s="17">
        <f ca="1">EXP(_xll.PsiNormal($C$11,$C$12))</f>
        <v>1.0320189530516999</v>
      </c>
      <c r="E26" s="27">
        <f t="shared" ca="1" si="1"/>
        <v>33.659177977223486</v>
      </c>
    </row>
    <row r="27" spans="2:5" x14ac:dyDescent="0.2">
      <c r="B27" s="14">
        <v>11</v>
      </c>
      <c r="C27" s="16">
        <f t="shared" ca="1" si="0"/>
        <v>33.659177977223486</v>
      </c>
      <c r="D27" s="17">
        <f ca="1">EXP(_xll.PsiNormal($C$11,$C$12))</f>
        <v>1.0143062079856806</v>
      </c>
      <c r="E27" s="27">
        <f t="shared" ca="1" si="1"/>
        <v>34.140713177992687</v>
      </c>
    </row>
    <row r="28" spans="2:5" x14ac:dyDescent="0.2">
      <c r="B28" s="14">
        <v>12</v>
      </c>
      <c r="C28" s="16">
        <f t="shared" ca="1" si="0"/>
        <v>34.140713177992687</v>
      </c>
      <c r="D28" s="17">
        <f ca="1">EXP(_xll.PsiNormal($C$11,$C$12))</f>
        <v>0.994870181417988</v>
      </c>
      <c r="E28" s="27">
        <f t="shared" ca="1" si="1"/>
        <v>33.965577513129077</v>
      </c>
    </row>
    <row r="29" spans="2:5" x14ac:dyDescent="0.2">
      <c r="B29" s="14">
        <v>13</v>
      </c>
      <c r="C29" s="16">
        <f t="shared" ca="1" si="0"/>
        <v>33.965577513129077</v>
      </c>
      <c r="D29" s="17">
        <f ca="1">EXP(_xll.PsiNormal($C$11,$C$12))</f>
        <v>0.99817696138937018</v>
      </c>
      <c r="E29" s="27">
        <f t="shared" ca="1" si="1"/>
        <v>33.903656953890305</v>
      </c>
    </row>
    <row r="30" spans="2:5" x14ac:dyDescent="0.2">
      <c r="B30" s="14">
        <v>14</v>
      </c>
      <c r="C30" s="16">
        <f t="shared" ca="1" si="0"/>
        <v>33.903656953890305</v>
      </c>
      <c r="D30" s="17">
        <f ca="1">EXP(_xll.PsiNormal($C$11,$C$12))</f>
        <v>1.0088456572616415</v>
      </c>
      <c r="E30" s="27">
        <f t="shared" ca="1" si="1"/>
        <v>34.203557083220687</v>
      </c>
    </row>
    <row r="31" spans="2:5" x14ac:dyDescent="0.2">
      <c r="B31" s="14">
        <v>15</v>
      </c>
      <c r="C31" s="16">
        <f t="shared" ca="1" si="0"/>
        <v>34.203557083220687</v>
      </c>
      <c r="D31" s="17">
        <f ca="1">EXP(_xll.PsiNormal($C$11,$C$12))</f>
        <v>0.99194222517779085</v>
      </c>
      <c r="E31" s="27">
        <f t="shared" ca="1" si="1"/>
        <v>33.927952522125516</v>
      </c>
    </row>
    <row r="32" spans="2:5" x14ac:dyDescent="0.2">
      <c r="B32" s="14">
        <v>16</v>
      </c>
      <c r="C32" s="16">
        <f t="shared" ca="1" si="0"/>
        <v>33.927952522125516</v>
      </c>
      <c r="D32" s="17">
        <f ca="1">EXP(_xll.PsiNormal($C$11,$C$12))</f>
        <v>0.98494273891370387</v>
      </c>
      <c r="E32" s="27">
        <f t="shared" ca="1" si="1"/>
        <v>33.417090482876411</v>
      </c>
    </row>
    <row r="33" spans="2:5" x14ac:dyDescent="0.2">
      <c r="B33" s="14">
        <v>17</v>
      </c>
      <c r="C33" s="16">
        <f t="shared" ca="1" si="0"/>
        <v>33.417090482876411</v>
      </c>
      <c r="D33" s="17">
        <f ca="1">EXP(_xll.PsiNormal($C$11,$C$12))</f>
        <v>1.0114227819962132</v>
      </c>
      <c r="E33" s="27">
        <f t="shared" ca="1" si="1"/>
        <v>33.798806622410041</v>
      </c>
    </row>
    <row r="34" spans="2:5" x14ac:dyDescent="0.2">
      <c r="B34" s="14">
        <v>18</v>
      </c>
      <c r="C34" s="16">
        <f t="shared" ca="1" si="0"/>
        <v>33.798806622410041</v>
      </c>
      <c r="D34" s="17">
        <f ca="1">EXP(_xll.PsiNormal($C$11,$C$12))</f>
        <v>0.98242320500204339</v>
      </c>
      <c r="E34" s="27">
        <f t="shared" ca="1" si="1"/>
        <v>33.204731927232359</v>
      </c>
    </row>
    <row r="35" spans="2:5" x14ac:dyDescent="0.2">
      <c r="B35" s="14">
        <v>19</v>
      </c>
      <c r="C35" s="16">
        <f t="shared" ca="1" si="0"/>
        <v>33.204731927232359</v>
      </c>
      <c r="D35" s="17">
        <f ca="1">EXP(_xll.PsiNormal($C$11,$C$12))</f>
        <v>1.0105938244741937</v>
      </c>
      <c r="E35" s="27">
        <f t="shared" ca="1" si="1"/>
        <v>33.556497028982115</v>
      </c>
    </row>
    <row r="36" spans="2:5" x14ac:dyDescent="0.2">
      <c r="B36" s="14">
        <v>20</v>
      </c>
      <c r="C36" s="16">
        <f t="shared" ca="1" si="0"/>
        <v>33.556497028982115</v>
      </c>
      <c r="D36" s="17">
        <f ca="1">EXP(_xll.PsiNormal($C$11,$C$12))</f>
        <v>1.0064130192069205</v>
      </c>
      <c r="E36" s="27">
        <f t="shared" ca="1" si="1"/>
        <v>33.771695488945944</v>
      </c>
    </row>
    <row r="37" spans="2:5" x14ac:dyDescent="0.2">
      <c r="B37" s="14">
        <v>21</v>
      </c>
      <c r="C37" s="16">
        <f t="shared" ca="1" si="0"/>
        <v>33.771695488945944</v>
      </c>
      <c r="D37" s="17">
        <f ca="1">EXP(_xll.PsiNormal($C$11,$C$12))</f>
        <v>0.98013716509068582</v>
      </c>
      <c r="E37" s="27">
        <f t="shared" ca="1" si="1"/>
        <v>33.100893876841383</v>
      </c>
    </row>
    <row r="38" spans="2:5" x14ac:dyDescent="0.2">
      <c r="B38" s="14">
        <v>22</v>
      </c>
      <c r="C38" s="16">
        <f t="shared" ca="1" si="0"/>
        <v>33.100893876841383</v>
      </c>
      <c r="D38" s="17">
        <f ca="1">EXP(_xll.PsiNormal($C$11,$C$12))</f>
        <v>1.0027425056594723</v>
      </c>
      <c r="E38" s="27">
        <f t="shared" ca="1" si="1"/>
        <v>33.191673265632211</v>
      </c>
    </row>
    <row r="39" spans="2:5" x14ac:dyDescent="0.2">
      <c r="B39" s="14">
        <v>23</v>
      </c>
      <c r="C39" s="16">
        <f t="shared" ca="1" si="0"/>
        <v>33.191673265632211</v>
      </c>
      <c r="D39" s="17">
        <f ca="1">EXP(_xll.PsiNormal($C$11,$C$12))</f>
        <v>1.001262111151457</v>
      </c>
      <c r="E39" s="27">
        <f t="shared" ca="1" si="1"/>
        <v>33.233564846596281</v>
      </c>
    </row>
    <row r="40" spans="2:5" x14ac:dyDescent="0.2">
      <c r="B40" s="14">
        <v>24</v>
      </c>
      <c r="C40" s="16">
        <f t="shared" ca="1" si="0"/>
        <v>33.233564846596281</v>
      </c>
      <c r="D40" s="17">
        <f ca="1">EXP(_xll.PsiNormal($C$11,$C$12))</f>
        <v>0.98794458999102208</v>
      </c>
      <c r="E40" s="27">
        <f t="shared" ca="1" si="1"/>
        <v>32.832920596310608</v>
      </c>
    </row>
    <row r="41" spans="2:5" x14ac:dyDescent="0.2">
      <c r="B41" s="14">
        <v>25</v>
      </c>
      <c r="C41" s="16">
        <f t="shared" ca="1" si="0"/>
        <v>32.832920596310608</v>
      </c>
      <c r="D41" s="17">
        <f ca="1">EXP(_xll.PsiNormal($C$11,$C$12))</f>
        <v>1.0209335078710178</v>
      </c>
      <c r="E41" s="27">
        <f t="shared" ca="1" si="1"/>
        <v>33.520228798041977</v>
      </c>
    </row>
    <row r="42" spans="2:5" x14ac:dyDescent="0.2">
      <c r="B42" s="14">
        <v>26</v>
      </c>
      <c r="C42" s="16">
        <f t="shared" ca="1" si="0"/>
        <v>33.520228798041977</v>
      </c>
      <c r="D42" s="17">
        <f ca="1">EXP(_xll.PsiNormal($C$11,$C$12))</f>
        <v>0.972564447533381</v>
      </c>
      <c r="E42" s="27">
        <f t="shared" ca="1" si="1"/>
        <v>32.600582802160226</v>
      </c>
    </row>
    <row r="43" spans="2:5" x14ac:dyDescent="0.2">
      <c r="B43" s="14">
        <v>27</v>
      </c>
      <c r="C43" s="16">
        <f t="shared" ca="1" si="0"/>
        <v>32.600582802160226</v>
      </c>
      <c r="D43" s="17">
        <f ca="1">EXP(_xll.PsiNormal($C$11,$C$12))</f>
        <v>1.0309463041192863</v>
      </c>
      <c r="E43" s="27">
        <f t="shared" ca="1" si="1"/>
        <v>33.609450352021852</v>
      </c>
    </row>
    <row r="44" spans="2:5" x14ac:dyDescent="0.2">
      <c r="B44" s="14">
        <v>28</v>
      </c>
      <c r="C44" s="16">
        <f t="shared" ca="1" si="0"/>
        <v>33.609450352021852</v>
      </c>
      <c r="D44" s="17">
        <f ca="1">EXP(_xll.PsiNormal($C$11,$C$12))</f>
        <v>0.99119842667308322</v>
      </c>
      <c r="E44" s="27">
        <f t="shared" ca="1" si="1"/>
        <v>33.313634310271162</v>
      </c>
    </row>
    <row r="45" spans="2:5" x14ac:dyDescent="0.2">
      <c r="B45" s="14">
        <v>29</v>
      </c>
      <c r="C45" s="16">
        <f t="shared" ca="1" si="0"/>
        <v>33.313634310271162</v>
      </c>
      <c r="D45" s="17">
        <f ca="1">EXP(_xll.PsiNormal($C$11,$C$12))</f>
        <v>1.0330665880018712</v>
      </c>
      <c r="E45" s="27">
        <f t="shared" ca="1" si="1"/>
        <v>34.415202530853904</v>
      </c>
    </row>
    <row r="46" spans="2:5" x14ac:dyDescent="0.2">
      <c r="B46" s="14">
        <v>30</v>
      </c>
      <c r="C46" s="16">
        <f t="shared" ca="1" si="0"/>
        <v>34.415202530853904</v>
      </c>
      <c r="D46" s="17">
        <f ca="1">EXP(_xll.PsiNormal($C$11,$C$12))</f>
        <v>1.0083260145367989</v>
      </c>
      <c r="E46" s="27">
        <f t="shared" ca="1" si="1"/>
        <v>34.701744007412671</v>
      </c>
    </row>
    <row r="47" spans="2:5" x14ac:dyDescent="0.2">
      <c r="B47" s="14">
        <v>31</v>
      </c>
      <c r="C47" s="16">
        <f t="shared" ca="1" si="0"/>
        <v>34.701744007412671</v>
      </c>
      <c r="D47" s="17">
        <f ca="1">EXP(_xll.PsiNormal($C$11,$C$12))</f>
        <v>1.010102791252661</v>
      </c>
      <c r="E47" s="27">
        <f t="shared" ca="1" si="1"/>
        <v>35.052328483222844</v>
      </c>
    </row>
    <row r="48" spans="2:5" x14ac:dyDescent="0.2">
      <c r="B48" s="14">
        <v>32</v>
      </c>
      <c r="C48" s="16">
        <f t="shared" ca="1" si="0"/>
        <v>35.052328483222844</v>
      </c>
      <c r="D48" s="17">
        <f ca="1">EXP(_xll.PsiNormal($C$11,$C$12))</f>
        <v>0.98322532180607813</v>
      </c>
      <c r="E48" s="27">
        <f t="shared" ca="1" si="1"/>
        <v>34.464336952969141</v>
      </c>
    </row>
    <row r="49" spans="2:5" x14ac:dyDescent="0.2">
      <c r="B49" s="14">
        <v>33</v>
      </c>
      <c r="C49" s="16">
        <f t="shared" ca="1" si="0"/>
        <v>34.464336952969141</v>
      </c>
      <c r="D49" s="17">
        <f ca="1">EXP(_xll.PsiNormal($C$11,$C$12))</f>
        <v>1.0015918638658385</v>
      </c>
      <c r="E49" s="27">
        <f t="shared" ca="1" si="1"/>
        <v>34.519199485624654</v>
      </c>
    </row>
    <row r="50" spans="2:5" x14ac:dyDescent="0.2">
      <c r="B50" s="14">
        <v>34</v>
      </c>
      <c r="C50" s="16">
        <f t="shared" ca="1" si="0"/>
        <v>34.519199485624654</v>
      </c>
      <c r="D50" s="17">
        <f ca="1">EXP(_xll.PsiNormal($C$11,$C$12))</f>
        <v>0.98050817443803406</v>
      </c>
      <c r="E50" s="27">
        <f t="shared" ca="1" si="1"/>
        <v>33.846357270712154</v>
      </c>
    </row>
    <row r="51" spans="2:5" x14ac:dyDescent="0.2">
      <c r="B51" s="14">
        <v>35</v>
      </c>
      <c r="C51" s="16">
        <f t="shared" ca="1" si="0"/>
        <v>33.846357270712154</v>
      </c>
      <c r="D51" s="17">
        <f ca="1">EXP(_xll.PsiNormal($C$11,$C$12))</f>
        <v>0.98517180090097778</v>
      </c>
      <c r="E51" s="27">
        <f t="shared" ca="1" si="1"/>
        <v>33.344476746325398</v>
      </c>
    </row>
    <row r="52" spans="2:5" x14ac:dyDescent="0.2">
      <c r="B52" s="14">
        <v>36</v>
      </c>
      <c r="C52" s="16">
        <f t="shared" ca="1" si="0"/>
        <v>33.344476746325398</v>
      </c>
      <c r="D52" s="17">
        <f ca="1">EXP(_xll.PsiNormal($C$11,$C$12))</f>
        <v>1.0267965935430077</v>
      </c>
      <c r="E52" s="27">
        <f t="shared" ca="1" si="1"/>
        <v>34.237995136600951</v>
      </c>
    </row>
    <row r="53" spans="2:5" x14ac:dyDescent="0.2">
      <c r="B53" s="14">
        <v>37</v>
      </c>
      <c r="C53" s="16">
        <f t="shared" ca="1" si="0"/>
        <v>34.237995136600951</v>
      </c>
      <c r="D53" s="17">
        <f ca="1">EXP(_xll.PsiNormal($C$11,$C$12))</f>
        <v>1.014603053429741</v>
      </c>
      <c r="E53" s="27">
        <f t="shared" ca="1" si="1"/>
        <v>34.737974408907945</v>
      </c>
    </row>
    <row r="54" spans="2:5" x14ac:dyDescent="0.2">
      <c r="B54" s="14">
        <v>38</v>
      </c>
      <c r="C54" s="16">
        <f t="shared" ca="1" si="0"/>
        <v>34.737974408907945</v>
      </c>
      <c r="D54" s="17">
        <f ca="1">EXP(_xll.PsiNormal($C$11,$C$12))</f>
        <v>0.97322340231407556</v>
      </c>
      <c r="E54" s="27">
        <f t="shared" ca="1" si="1"/>
        <v>33.807809643736675</v>
      </c>
    </row>
    <row r="55" spans="2:5" x14ac:dyDescent="0.2">
      <c r="B55" s="14">
        <v>39</v>
      </c>
      <c r="C55" s="16">
        <f t="shared" ca="1" si="0"/>
        <v>33.807809643736675</v>
      </c>
      <c r="D55" s="17">
        <f ca="1">EXP(_xll.PsiNormal($C$11,$C$12))</f>
        <v>1.0140922851876613</v>
      </c>
      <c r="E55" s="27">
        <f t="shared" ca="1" si="1"/>
        <v>34.284238938806375</v>
      </c>
    </row>
    <row r="56" spans="2:5" x14ac:dyDescent="0.2">
      <c r="B56" s="14">
        <v>40</v>
      </c>
      <c r="C56" s="16">
        <f t="shared" ca="1" si="0"/>
        <v>34.284238938806375</v>
      </c>
      <c r="D56" s="17">
        <f ca="1">EXP(_xll.PsiNormal($C$11,$C$12))</f>
        <v>0.99912804368744623</v>
      </c>
      <c r="E56" s="27">
        <f t="shared" ca="1" si="1"/>
        <v>34.254344580242581</v>
      </c>
    </row>
    <row r="57" spans="2:5" x14ac:dyDescent="0.2">
      <c r="B57" s="14">
        <v>41</v>
      </c>
      <c r="C57" s="16">
        <f t="shared" ca="1" si="0"/>
        <v>34.254344580242581</v>
      </c>
      <c r="D57" s="17">
        <f ca="1">EXP(_xll.PsiNormal($C$11,$C$12))</f>
        <v>1.0112603111026639</v>
      </c>
      <c r="E57" s="27">
        <f t="shared" ca="1" si="1"/>
        <v>34.640059156833964</v>
      </c>
    </row>
    <row r="58" spans="2:5" x14ac:dyDescent="0.2">
      <c r="B58" s="14">
        <v>42</v>
      </c>
      <c r="C58" s="16">
        <f t="shared" ca="1" si="0"/>
        <v>34.640059156833964</v>
      </c>
      <c r="D58" s="17">
        <f ca="1">EXP(_xll.PsiNormal($C$11,$C$12))</f>
        <v>1.0056593933273716</v>
      </c>
      <c r="E58" s="27">
        <f t="shared" ca="1" si="1"/>
        <v>34.836100876485908</v>
      </c>
    </row>
    <row r="59" spans="2:5" x14ac:dyDescent="0.2">
      <c r="B59" s="14">
        <v>43</v>
      </c>
      <c r="C59" s="16">
        <f t="shared" ca="1" si="0"/>
        <v>34.836100876485908</v>
      </c>
      <c r="D59" s="17">
        <f ca="1">EXP(_xll.PsiNormal($C$11,$C$12))</f>
        <v>1.0114212778196552</v>
      </c>
      <c r="E59" s="27">
        <f t="shared" ca="1" si="1"/>
        <v>35.23397366274979</v>
      </c>
    </row>
    <row r="60" spans="2:5" x14ac:dyDescent="0.2">
      <c r="B60" s="14">
        <v>44</v>
      </c>
      <c r="C60" s="16">
        <f t="shared" ca="1" si="0"/>
        <v>35.23397366274979</v>
      </c>
      <c r="D60" s="17">
        <f ca="1">EXP(_xll.PsiNormal($C$11,$C$12))</f>
        <v>1.0021852627690311</v>
      </c>
      <c r="E60" s="27">
        <f t="shared" ca="1" si="1"/>
        <v>35.31096915360002</v>
      </c>
    </row>
    <row r="61" spans="2:5" x14ac:dyDescent="0.2">
      <c r="B61" s="14">
        <v>45</v>
      </c>
      <c r="C61" s="16">
        <f t="shared" ca="1" si="0"/>
        <v>35.31096915360002</v>
      </c>
      <c r="D61" s="17">
        <f ca="1">EXP(_xll.PsiNormal($C$11,$C$12))</f>
        <v>1.0097125918462524</v>
      </c>
      <c r="E61" s="27">
        <f t="shared" ca="1" si="1"/>
        <v>35.653930184684548</v>
      </c>
    </row>
    <row r="62" spans="2:5" x14ac:dyDescent="0.2">
      <c r="B62" s="14">
        <v>46</v>
      </c>
      <c r="C62" s="16">
        <f t="shared" ca="1" si="0"/>
        <v>35.653930184684548</v>
      </c>
      <c r="D62" s="17">
        <f ca="1">EXP(_xll.PsiNormal($C$11,$C$12))</f>
        <v>1.0073000491716828</v>
      </c>
      <c r="E62" s="27">
        <f t="shared" ca="1" si="1"/>
        <v>35.914205628196491</v>
      </c>
    </row>
    <row r="63" spans="2:5" x14ac:dyDescent="0.2">
      <c r="B63" s="14">
        <v>47</v>
      </c>
      <c r="C63" s="16">
        <f t="shared" ca="1" si="0"/>
        <v>35.914205628196491</v>
      </c>
      <c r="D63" s="17">
        <f ca="1">EXP(_xll.PsiNormal($C$11,$C$12))</f>
        <v>0.95889366733906711</v>
      </c>
      <c r="E63" s="27">
        <f t="shared" ca="1" si="1"/>
        <v>34.437904344390695</v>
      </c>
    </row>
    <row r="64" spans="2:5" x14ac:dyDescent="0.2">
      <c r="B64" s="14">
        <v>48</v>
      </c>
      <c r="C64" s="16">
        <f t="shared" ca="1" si="0"/>
        <v>34.437904344390695</v>
      </c>
      <c r="D64" s="17">
        <f ca="1">EXP(_xll.PsiNormal($C$11,$C$12))</f>
        <v>0.99873255555203277</v>
      </c>
      <c r="E64" s="27">
        <f t="shared" ca="1" si="1"/>
        <v>34.394256213729768</v>
      </c>
    </row>
    <row r="65" spans="2:5" x14ac:dyDescent="0.2">
      <c r="B65" s="14">
        <v>49</v>
      </c>
      <c r="C65" s="16">
        <f t="shared" ca="1" si="0"/>
        <v>34.394256213729768</v>
      </c>
      <c r="D65" s="17">
        <f ca="1">EXP(_xll.PsiNormal($C$11,$C$12))</f>
        <v>0.97237879670705263</v>
      </c>
      <c r="E65" s="27">
        <f t="shared" ca="1" si="1"/>
        <v>33.444245470740618</v>
      </c>
    </row>
    <row r="66" spans="2:5" x14ac:dyDescent="0.2">
      <c r="B66" s="14">
        <v>50</v>
      </c>
      <c r="C66" s="16">
        <f t="shared" ca="1" si="0"/>
        <v>33.444245470740618</v>
      </c>
      <c r="D66" s="17">
        <f ca="1">EXP(_xll.PsiNormal($C$11,$C$12))</f>
        <v>0.98925832826683924</v>
      </c>
      <c r="E66" s="27">
        <f t="shared" ca="1" si="1"/>
        <v>33.084998364530676</v>
      </c>
    </row>
    <row r="67" spans="2:5" x14ac:dyDescent="0.2">
      <c r="B67" s="14">
        <v>51</v>
      </c>
      <c r="C67" s="16">
        <f t="shared" ca="1" si="0"/>
        <v>33.084998364530676</v>
      </c>
      <c r="D67" s="17">
        <f ca="1">EXP(_xll.PsiNormal($C$11,$C$12))</f>
        <v>0.99343670654725758</v>
      </c>
      <c r="E67" s="27">
        <f t="shared" ca="1" si="1"/>
        <v>32.86785181138076</v>
      </c>
    </row>
    <row r="68" spans="2:5" x14ac:dyDescent="0.2">
      <c r="B68" s="14">
        <v>52</v>
      </c>
      <c r="C68" s="16">
        <f t="shared" ca="1" si="0"/>
        <v>32.86785181138076</v>
      </c>
      <c r="D68" s="17">
        <f ca="1">EXP(_xll.PsiNormal($C$11,$C$12))</f>
        <v>0.96931678286642864</v>
      </c>
      <c r="E68" s="27">
        <f t="shared" ca="1" si="1"/>
        <v>31.859360377538117</v>
      </c>
    </row>
    <row r="69" spans="2:5" x14ac:dyDescent="0.2">
      <c r="B69" s="14">
        <v>53</v>
      </c>
      <c r="C69" s="16">
        <f t="shared" ca="1" si="0"/>
        <v>31.859360377538117</v>
      </c>
      <c r="D69" s="17">
        <f ca="1">EXP(_xll.PsiNormal($C$11,$C$12))</f>
        <v>0.97894752664147844</v>
      </c>
      <c r="E69" s="27">
        <f t="shared" ca="1" si="1"/>
        <v>31.188642041970457</v>
      </c>
    </row>
    <row r="70" spans="2:5" x14ac:dyDescent="0.2">
      <c r="B70" s="14">
        <v>54</v>
      </c>
      <c r="C70" s="16">
        <f t="shared" ca="1" si="0"/>
        <v>31.188642041970457</v>
      </c>
      <c r="D70" s="17">
        <f ca="1">EXP(_xll.PsiNormal($C$11,$C$12))</f>
        <v>0.95340145038622426</v>
      </c>
      <c r="E70" s="27">
        <f t="shared" ca="1" si="1"/>
        <v>29.735296558391404</v>
      </c>
    </row>
    <row r="71" spans="2:5" x14ac:dyDescent="0.2">
      <c r="B71" s="14">
        <v>55</v>
      </c>
      <c r="C71" s="16">
        <f t="shared" ca="1" si="0"/>
        <v>29.735296558391404</v>
      </c>
      <c r="D71" s="17">
        <f ca="1">EXP(_xll.PsiNormal($C$11,$C$12))</f>
        <v>0.99529835821377355</v>
      </c>
      <c r="E71" s="27">
        <f t="shared" ca="1" si="1"/>
        <v>29.595491845566634</v>
      </c>
    </row>
    <row r="72" spans="2:5" x14ac:dyDescent="0.2">
      <c r="B72" s="14">
        <v>56</v>
      </c>
      <c r="C72" s="16">
        <f t="shared" ca="1" si="0"/>
        <v>29.595491845566634</v>
      </c>
      <c r="D72" s="17">
        <f ca="1">EXP(_xll.PsiNormal($C$11,$C$12))</f>
        <v>1.0148570057129067</v>
      </c>
      <c r="E72" s="27">
        <f t="shared" ca="1" si="1"/>
        <v>30.035192236992501</v>
      </c>
    </row>
    <row r="73" spans="2:5" x14ac:dyDescent="0.2">
      <c r="B73" s="14">
        <v>57</v>
      </c>
      <c r="C73" s="16">
        <f t="shared" ca="1" si="0"/>
        <v>30.035192236992501</v>
      </c>
      <c r="D73" s="17">
        <f ca="1">EXP(_xll.PsiNormal($C$11,$C$12))</f>
        <v>0.98917547921225391</v>
      </c>
      <c r="E73" s="27">
        <f t="shared" ca="1" si="1"/>
        <v>29.710075674259226</v>
      </c>
    </row>
    <row r="74" spans="2:5" x14ac:dyDescent="0.2">
      <c r="B74" s="14">
        <v>58</v>
      </c>
      <c r="C74" s="16">
        <f t="shared" ca="1" si="0"/>
        <v>29.710075674259226</v>
      </c>
      <c r="D74" s="17">
        <f ca="1">EXP(_xll.PsiNormal($C$11,$C$12))</f>
        <v>0.99551156434105326</v>
      </c>
      <c r="E74" s="27">
        <f t="shared" ca="1" si="1"/>
        <v>29.576723911172873</v>
      </c>
    </row>
    <row r="75" spans="2:5" x14ac:dyDescent="0.2">
      <c r="B75" s="14">
        <v>59</v>
      </c>
      <c r="C75" s="16">
        <f t="shared" ca="1" si="0"/>
        <v>29.576723911172873</v>
      </c>
      <c r="D75" s="17">
        <f ca="1">EXP(_xll.PsiNormal($C$11,$C$12))</f>
        <v>0.99954307344218229</v>
      </c>
      <c r="E75" s="27">
        <f t="shared" ca="1" si="1"/>
        <v>29.563209520524616</v>
      </c>
    </row>
    <row r="76" spans="2:5" x14ac:dyDescent="0.2">
      <c r="B76" s="14">
        <v>60</v>
      </c>
      <c r="C76" s="16">
        <f t="shared" ca="1" si="0"/>
        <v>29.563209520524616</v>
      </c>
      <c r="D76" s="17">
        <f ca="1">EXP(_xll.PsiNormal($C$11,$C$12))</f>
        <v>1.0274036416327168</v>
      </c>
      <c r="E76" s="27">
        <f t="shared" ca="1" si="1"/>
        <v>30.373349119737995</v>
      </c>
    </row>
    <row r="77" spans="2:5" x14ac:dyDescent="0.2">
      <c r="B77" s="14">
        <v>61</v>
      </c>
      <c r="C77" s="16">
        <f t="shared" ca="1" si="0"/>
        <v>30.373349119737995</v>
      </c>
      <c r="D77" s="17">
        <f ca="1">EXP(_xll.PsiNormal($C$11,$C$12))</f>
        <v>1.0069429626117159</v>
      </c>
      <c r="E77" s="27">
        <f t="shared" ca="1" si="1"/>
        <v>30.584230147068929</v>
      </c>
    </row>
    <row r="78" spans="2:5" x14ac:dyDescent="0.2">
      <c r="B78" s="14">
        <v>62</v>
      </c>
      <c r="C78" s="16">
        <f t="shared" ca="1" si="0"/>
        <v>30.584230147068929</v>
      </c>
      <c r="D78" s="17">
        <f ca="1">EXP(_xll.PsiNormal($C$11,$C$12))</f>
        <v>0.97445222478259763</v>
      </c>
      <c r="E78" s="27">
        <f t="shared" ca="1" si="1"/>
        <v>29.80287111007431</v>
      </c>
    </row>
    <row r="79" spans="2:5" x14ac:dyDescent="0.2">
      <c r="B79" s="14">
        <v>63</v>
      </c>
      <c r="C79" s="16">
        <f t="shared" ca="1" si="0"/>
        <v>29.80287111007431</v>
      </c>
      <c r="D79" s="17">
        <f ca="1">EXP(_xll.PsiNormal($C$11,$C$12))</f>
        <v>0.98893180017552751</v>
      </c>
      <c r="E79" s="27">
        <f t="shared" ca="1" si="1"/>
        <v>29.47300697728501</v>
      </c>
    </row>
    <row r="80" spans="2:5" x14ac:dyDescent="0.2">
      <c r="B80" s="14">
        <v>64</v>
      </c>
      <c r="C80" s="16">
        <f t="shared" ca="1" si="0"/>
        <v>29.47300697728501</v>
      </c>
      <c r="D80" s="17">
        <f ca="1">EXP(_xll.PsiNormal($C$11,$C$12))</f>
        <v>0.98808013828184305</v>
      </c>
      <c r="E80" s="27">
        <f t="shared" ca="1" si="1"/>
        <v>29.121692809697496</v>
      </c>
    </row>
    <row r="81" spans="2:5" x14ac:dyDescent="0.2">
      <c r="B81" s="14">
        <v>65</v>
      </c>
      <c r="C81" s="16">
        <f t="shared" ref="C81:C141" ca="1" si="2">E80</f>
        <v>29.121692809697496</v>
      </c>
      <c r="D81" s="17">
        <f ca="1">EXP(_xll.PsiNormal($C$11,$C$12))</f>
        <v>1.0000174351310336</v>
      </c>
      <c r="E81" s="27">
        <f t="shared" ref="E81:E140" ca="1" si="3">C81*D81</f>
        <v>29.122200550227554</v>
      </c>
    </row>
    <row r="82" spans="2:5" x14ac:dyDescent="0.2">
      <c r="B82" s="14">
        <v>66</v>
      </c>
      <c r="C82" s="16">
        <f t="shared" ca="1" si="2"/>
        <v>29.122200550227554</v>
      </c>
      <c r="D82" s="17">
        <f ca="1">EXP(_xll.PsiNormal($C$11,$C$12))</f>
        <v>0.99236287566404957</v>
      </c>
      <c r="E82" s="27">
        <f t="shared" ca="1" si="3"/>
        <v>28.89979068368898</v>
      </c>
    </row>
    <row r="83" spans="2:5" x14ac:dyDescent="0.2">
      <c r="B83" s="14">
        <v>67</v>
      </c>
      <c r="C83" s="16">
        <f t="shared" ca="1" si="2"/>
        <v>28.89979068368898</v>
      </c>
      <c r="D83" s="17">
        <f ca="1">EXP(_xll.PsiNormal($C$11,$C$12))</f>
        <v>1.0023302552204483</v>
      </c>
      <c r="E83" s="27">
        <f t="shared" ca="1" si="3"/>
        <v>28.967134571799509</v>
      </c>
    </row>
    <row r="84" spans="2:5" x14ac:dyDescent="0.2">
      <c r="B84" s="14">
        <v>68</v>
      </c>
      <c r="C84" s="16">
        <f t="shared" ca="1" si="2"/>
        <v>28.967134571799509</v>
      </c>
      <c r="D84" s="17">
        <f ca="1">EXP(_xll.PsiNormal($C$11,$C$12))</f>
        <v>1.0237287031614046</v>
      </c>
      <c r="E84" s="27">
        <f t="shared" ca="1" si="3"/>
        <v>29.654487109490201</v>
      </c>
    </row>
    <row r="85" spans="2:5" x14ac:dyDescent="0.2">
      <c r="B85" s="14">
        <v>69</v>
      </c>
      <c r="C85" s="16">
        <f t="shared" ca="1" si="2"/>
        <v>29.654487109490201</v>
      </c>
      <c r="D85" s="17">
        <f ca="1">EXP(_xll.PsiNormal($C$11,$C$12))</f>
        <v>0.99473451837272253</v>
      </c>
      <c r="E85" s="27">
        <f t="shared" ca="1" si="3"/>
        <v>29.498341952448843</v>
      </c>
    </row>
    <row r="86" spans="2:5" x14ac:dyDescent="0.2">
      <c r="B86" s="14">
        <v>70</v>
      </c>
      <c r="C86" s="16">
        <f t="shared" ca="1" si="2"/>
        <v>29.498341952448843</v>
      </c>
      <c r="D86" s="17">
        <f ca="1">EXP(_xll.PsiNormal($C$11,$C$12))</f>
        <v>0.99267780883769086</v>
      </c>
      <c r="E86" s="27">
        <f t="shared" ca="1" si="3"/>
        <v>29.282349453701848</v>
      </c>
    </row>
    <row r="87" spans="2:5" x14ac:dyDescent="0.2">
      <c r="B87" s="14">
        <v>71</v>
      </c>
      <c r="C87" s="16">
        <f t="shared" ca="1" si="2"/>
        <v>29.282349453701848</v>
      </c>
      <c r="D87" s="17">
        <f ca="1">EXP(_xll.PsiNormal($C$11,$C$12))</f>
        <v>1.0060289739161943</v>
      </c>
      <c r="E87" s="27">
        <f t="shared" ca="1" si="3"/>
        <v>29.458891974763102</v>
      </c>
    </row>
    <row r="88" spans="2:5" x14ac:dyDescent="0.2">
      <c r="B88" s="14">
        <v>72</v>
      </c>
      <c r="C88" s="16">
        <f t="shared" ca="1" si="2"/>
        <v>29.458891974763102</v>
      </c>
      <c r="D88" s="17">
        <f ca="1">EXP(_xll.PsiNormal($C$11,$C$12))</f>
        <v>0.99749056320260332</v>
      </c>
      <c r="E88" s="27">
        <f t="shared" ca="1" si="3"/>
        <v>29.384966747231097</v>
      </c>
    </row>
    <row r="89" spans="2:5" x14ac:dyDescent="0.2">
      <c r="B89" s="14">
        <v>73</v>
      </c>
      <c r="C89" s="16">
        <f t="shared" ca="1" si="2"/>
        <v>29.384966747231097</v>
      </c>
      <c r="D89" s="17">
        <f ca="1">EXP(_xll.PsiNormal($C$11,$C$12))</f>
        <v>0.97776126204834912</v>
      </c>
      <c r="E89" s="27">
        <f t="shared" ca="1" si="3"/>
        <v>28.731482172021451</v>
      </c>
    </row>
    <row r="90" spans="2:5" x14ac:dyDescent="0.2">
      <c r="B90" s="14">
        <v>74</v>
      </c>
      <c r="C90" s="16">
        <f t="shared" ca="1" si="2"/>
        <v>28.731482172021451</v>
      </c>
      <c r="D90" s="17">
        <f ca="1">EXP(_xll.PsiNormal($C$11,$C$12))</f>
        <v>0.99837145811972416</v>
      </c>
      <c r="E90" s="27">
        <f t="shared" ca="1" si="3"/>
        <v>28.684691750021916</v>
      </c>
    </row>
    <row r="91" spans="2:5" x14ac:dyDescent="0.2">
      <c r="B91" s="14">
        <v>75</v>
      </c>
      <c r="C91" s="16">
        <f t="shared" ca="1" si="2"/>
        <v>28.684691750021916</v>
      </c>
      <c r="D91" s="17">
        <f ca="1">EXP(_xll.PsiNormal($C$11,$C$12))</f>
        <v>1.0157072881120548</v>
      </c>
      <c r="E91" s="27">
        <f t="shared" ca="1" si="3"/>
        <v>29.135250467744992</v>
      </c>
    </row>
    <row r="92" spans="2:5" x14ac:dyDescent="0.2">
      <c r="B92" s="14">
        <v>76</v>
      </c>
      <c r="C92" s="16">
        <f t="shared" ca="1" si="2"/>
        <v>29.135250467744992</v>
      </c>
      <c r="D92" s="17">
        <f ca="1">EXP(_xll.PsiNormal($C$11,$C$12))</f>
        <v>0.97371665573763977</v>
      </c>
      <c r="E92" s="27">
        <f t="shared" ca="1" si="3"/>
        <v>28.369478649531157</v>
      </c>
    </row>
    <row r="93" spans="2:5" x14ac:dyDescent="0.2">
      <c r="B93" s="14">
        <v>77</v>
      </c>
      <c r="C93" s="16">
        <f t="shared" ca="1" si="2"/>
        <v>28.369478649531157</v>
      </c>
      <c r="D93" s="17">
        <f ca="1">EXP(_xll.PsiNormal($C$11,$C$12))</f>
        <v>0.98421135022315742</v>
      </c>
      <c r="E93" s="27">
        <f t="shared" ca="1" si="3"/>
        <v>27.921562886782098</v>
      </c>
    </row>
    <row r="94" spans="2:5" x14ac:dyDescent="0.2">
      <c r="B94" s="14">
        <v>78</v>
      </c>
      <c r="C94" s="16">
        <f t="shared" ca="1" si="2"/>
        <v>27.921562886782098</v>
      </c>
      <c r="D94" s="17">
        <f ca="1">EXP(_xll.PsiNormal($C$11,$C$12))</f>
        <v>0.97748827233369118</v>
      </c>
      <c r="E94" s="27">
        <f t="shared" ca="1" si="3"/>
        <v>27.293000267057145</v>
      </c>
    </row>
    <row r="95" spans="2:5" x14ac:dyDescent="0.2">
      <c r="B95" s="14">
        <v>79</v>
      </c>
      <c r="C95" s="16">
        <f t="shared" ca="1" si="2"/>
        <v>27.293000267057145</v>
      </c>
      <c r="D95" s="17">
        <f ca="1">EXP(_xll.PsiNormal($C$11,$C$12))</f>
        <v>0.98213734484240134</v>
      </c>
      <c r="E95" s="27">
        <f t="shared" ca="1" si="3"/>
        <v>26.805474815070454</v>
      </c>
    </row>
    <row r="96" spans="2:5" x14ac:dyDescent="0.2">
      <c r="B96" s="14">
        <v>80</v>
      </c>
      <c r="C96" s="16">
        <f t="shared" ca="1" si="2"/>
        <v>26.805474815070454</v>
      </c>
      <c r="D96" s="17">
        <f ca="1">EXP(_xll.PsiNormal($C$11,$C$12))</f>
        <v>0.98516153820981733</v>
      </c>
      <c r="E96" s="27">
        <f t="shared" ca="1" si="3"/>
        <v>26.407722801259329</v>
      </c>
    </row>
    <row r="97" spans="2:5" x14ac:dyDescent="0.2">
      <c r="B97" s="14">
        <v>81</v>
      </c>
      <c r="C97" s="16">
        <f t="shared" ca="1" si="2"/>
        <v>26.407722801259329</v>
      </c>
      <c r="D97" s="17">
        <f ca="1">EXP(_xll.PsiNormal($C$11,$C$12))</f>
        <v>1.0360215451569055</v>
      </c>
      <c r="E97" s="27">
        <f t="shared" ca="1" si="3"/>
        <v>27.358969780635935</v>
      </c>
    </row>
    <row r="98" spans="2:5" x14ac:dyDescent="0.2">
      <c r="B98" s="14">
        <v>82</v>
      </c>
      <c r="C98" s="16">
        <f t="shared" ca="1" si="2"/>
        <v>27.358969780635935</v>
      </c>
      <c r="D98" s="17">
        <f ca="1">EXP(_xll.PsiNormal($C$11,$C$12))</f>
        <v>0.98157927864180139</v>
      </c>
      <c r="E98" s="27">
        <f t="shared" ca="1" si="3"/>
        <v>26.854997821659463</v>
      </c>
    </row>
    <row r="99" spans="2:5" x14ac:dyDescent="0.2">
      <c r="B99" s="14">
        <v>83</v>
      </c>
      <c r="C99" s="16">
        <f t="shared" ca="1" si="2"/>
        <v>26.854997821659463</v>
      </c>
      <c r="D99" s="17">
        <f ca="1">EXP(_xll.PsiNormal($C$11,$C$12))</f>
        <v>0.99718548701553289</v>
      </c>
      <c r="E99" s="27">
        <f t="shared" ca="1" si="3"/>
        <v>26.779414081592567</v>
      </c>
    </row>
    <row r="100" spans="2:5" x14ac:dyDescent="0.2">
      <c r="B100" s="14">
        <v>84</v>
      </c>
      <c r="C100" s="16">
        <f t="shared" ca="1" si="2"/>
        <v>26.779414081592567</v>
      </c>
      <c r="D100" s="17">
        <f ca="1">EXP(_xll.PsiNormal($C$11,$C$12))</f>
        <v>1.0098040658476604</v>
      </c>
      <c r="E100" s="27">
        <f t="shared" ca="1" si="3"/>
        <v>27.041961220610265</v>
      </c>
    </row>
    <row r="101" spans="2:5" x14ac:dyDescent="0.2">
      <c r="B101" s="14">
        <v>85</v>
      </c>
      <c r="C101" s="16">
        <f t="shared" ca="1" si="2"/>
        <v>27.041961220610265</v>
      </c>
      <c r="D101" s="17">
        <f ca="1">EXP(_xll.PsiNormal($C$11,$C$12))</f>
        <v>0.95237154042805616</v>
      </c>
      <c r="E101" s="27">
        <f t="shared" ca="1" si="3"/>
        <v>25.753994263868357</v>
      </c>
    </row>
    <row r="102" spans="2:5" x14ac:dyDescent="0.2">
      <c r="B102" s="14">
        <v>86</v>
      </c>
      <c r="C102" s="16">
        <f t="shared" ca="1" si="2"/>
        <v>25.753994263868357</v>
      </c>
      <c r="D102" s="17">
        <f ca="1">EXP(_xll.PsiNormal($C$11,$C$12))</f>
        <v>0.98476961928424966</v>
      </c>
      <c r="E102" s="27">
        <f t="shared" ca="1" si="3"/>
        <v>25.361751126278392</v>
      </c>
    </row>
    <row r="103" spans="2:5" x14ac:dyDescent="0.2">
      <c r="B103" s="14">
        <v>87</v>
      </c>
      <c r="C103" s="16">
        <f t="shared" ca="1" si="2"/>
        <v>25.361751126278392</v>
      </c>
      <c r="D103" s="17">
        <f ca="1">EXP(_xll.PsiNormal($C$11,$C$12))</f>
        <v>1.0406735624776344</v>
      </c>
      <c r="E103" s="27">
        <f t="shared" ca="1" si="3"/>
        <v>26.393303895255293</v>
      </c>
    </row>
    <row r="104" spans="2:5" x14ac:dyDescent="0.2">
      <c r="B104" s="14">
        <v>88</v>
      </c>
      <c r="C104" s="16">
        <f t="shared" ca="1" si="2"/>
        <v>26.393303895255293</v>
      </c>
      <c r="D104" s="17">
        <f ca="1">EXP(_xll.PsiNormal($C$11,$C$12))</f>
        <v>0.99623564595155112</v>
      </c>
      <c r="E104" s="27">
        <f t="shared" ca="1" si="3"/>
        <v>26.293950154885248</v>
      </c>
    </row>
    <row r="105" spans="2:5" x14ac:dyDescent="0.2">
      <c r="B105" s="14">
        <v>89</v>
      </c>
      <c r="C105" s="16">
        <f t="shared" ca="1" si="2"/>
        <v>26.293950154885248</v>
      </c>
      <c r="D105" s="17">
        <f ca="1">EXP(_xll.PsiNormal($C$11,$C$12))</f>
        <v>1.0066519550127644</v>
      </c>
      <c r="E105" s="27">
        <f t="shared" ca="1" si="3"/>
        <v>26.468856328423414</v>
      </c>
    </row>
    <row r="106" spans="2:5" x14ac:dyDescent="0.2">
      <c r="B106" s="14">
        <v>90</v>
      </c>
      <c r="C106" s="16">
        <f t="shared" ca="1" si="2"/>
        <v>26.468856328423414</v>
      </c>
      <c r="D106" s="17">
        <f ca="1">EXP(_xll.PsiNormal($C$11,$C$12))</f>
        <v>1.0132188267454891</v>
      </c>
      <c r="E106" s="27">
        <f t="shared" ca="1" si="3"/>
        <v>26.818743554380085</v>
      </c>
    </row>
    <row r="107" spans="2:5" x14ac:dyDescent="0.2">
      <c r="B107" s="14">
        <v>91</v>
      </c>
      <c r="C107" s="16">
        <f t="shared" ca="1" si="2"/>
        <v>26.818743554380085</v>
      </c>
      <c r="D107" s="17">
        <f ca="1">EXP(_xll.PsiNormal($C$11,$C$12))</f>
        <v>1.021416275773732</v>
      </c>
      <c r="E107" s="27">
        <f t="shared" ca="1" si="3"/>
        <v>27.393101162245685</v>
      </c>
    </row>
    <row r="108" spans="2:5" x14ac:dyDescent="0.2">
      <c r="B108" s="14">
        <v>92</v>
      </c>
      <c r="C108" s="16">
        <f t="shared" ca="1" si="2"/>
        <v>27.393101162245685</v>
      </c>
      <c r="D108" s="17">
        <f ca="1">EXP(_xll.PsiNormal($C$11,$C$12))</f>
        <v>0.99852052418556136</v>
      </c>
      <c r="E108" s="27">
        <f t="shared" ca="1" si="3"/>
        <v>27.352573731593672</v>
      </c>
    </row>
    <row r="109" spans="2:5" x14ac:dyDescent="0.2">
      <c r="B109" s="14">
        <v>93</v>
      </c>
      <c r="C109" s="16">
        <f t="shared" ca="1" si="2"/>
        <v>27.352573731593672</v>
      </c>
      <c r="D109" s="17">
        <f ca="1">EXP(_xll.PsiNormal($C$11,$C$12))</f>
        <v>1.0061644939143934</v>
      </c>
      <c r="E109" s="27">
        <f t="shared" ca="1" si="3"/>
        <v>27.52118850590508</v>
      </c>
    </row>
    <row r="110" spans="2:5" x14ac:dyDescent="0.2">
      <c r="B110" s="14">
        <v>94</v>
      </c>
      <c r="C110" s="16">
        <f t="shared" ca="1" si="2"/>
        <v>27.52118850590508</v>
      </c>
      <c r="D110" s="17">
        <f ca="1">EXP(_xll.PsiNormal($C$11,$C$12))</f>
        <v>1.0370211841288584</v>
      </c>
      <c r="E110" s="27">
        <f t="shared" ca="1" si="3"/>
        <v>28.540055493027211</v>
      </c>
    </row>
    <row r="111" spans="2:5" x14ac:dyDescent="0.2">
      <c r="B111" s="14">
        <v>95</v>
      </c>
      <c r="C111" s="16">
        <f t="shared" ca="1" si="2"/>
        <v>28.540055493027211</v>
      </c>
      <c r="D111" s="17">
        <f ca="1">EXP(_xll.PsiNormal($C$11,$C$12))</f>
        <v>0.9818063438988176</v>
      </c>
      <c r="E111" s="27">
        <f t="shared" ca="1" si="3"/>
        <v>28.020807538278412</v>
      </c>
    </row>
    <row r="112" spans="2:5" x14ac:dyDescent="0.2">
      <c r="B112" s="14">
        <v>96</v>
      </c>
      <c r="C112" s="16">
        <f t="shared" ca="1" si="2"/>
        <v>28.020807538278412</v>
      </c>
      <c r="D112" s="17">
        <f ca="1">EXP(_xll.PsiNormal($C$11,$C$12))</f>
        <v>0.97901803709760649</v>
      </c>
      <c r="E112" s="27">
        <f t="shared" ca="1" si="3"/>
        <v>27.432875994015145</v>
      </c>
    </row>
    <row r="113" spans="2:5" x14ac:dyDescent="0.2">
      <c r="B113" s="14">
        <v>97</v>
      </c>
      <c r="C113" s="16">
        <f t="shared" ca="1" si="2"/>
        <v>27.432875994015145</v>
      </c>
      <c r="D113" s="17">
        <f ca="1">EXP(_xll.PsiNormal($C$11,$C$12))</f>
        <v>0.96482259528100911</v>
      </c>
      <c r="E113" s="27">
        <f t="shared" ca="1" si="3"/>
        <v>26.467858612567785</v>
      </c>
    </row>
    <row r="114" spans="2:5" x14ac:dyDescent="0.2">
      <c r="B114" s="14">
        <v>98</v>
      </c>
      <c r="C114" s="16">
        <f t="shared" ca="1" si="2"/>
        <v>26.467858612567785</v>
      </c>
      <c r="D114" s="17">
        <f ca="1">EXP(_xll.PsiNormal($C$11,$C$12))</f>
        <v>1.0117304421982798</v>
      </c>
      <c r="E114" s="27">
        <f t="shared" ca="1" si="3"/>
        <v>26.778338298134752</v>
      </c>
    </row>
    <row r="115" spans="2:5" x14ac:dyDescent="0.2">
      <c r="B115" s="14">
        <v>99</v>
      </c>
      <c r="C115" s="16">
        <f t="shared" ca="1" si="2"/>
        <v>26.778338298134752</v>
      </c>
      <c r="D115" s="17">
        <f ca="1">EXP(_xll.PsiNormal($C$11,$C$12))</f>
        <v>1.0116433123110666</v>
      </c>
      <c r="E115" s="27">
        <f t="shared" ca="1" si="3"/>
        <v>27.090126854111332</v>
      </c>
    </row>
    <row r="116" spans="2:5" x14ac:dyDescent="0.2">
      <c r="B116" s="14">
        <v>100</v>
      </c>
      <c r="C116" s="16">
        <f t="shared" ca="1" si="2"/>
        <v>27.090126854111332</v>
      </c>
      <c r="D116" s="17">
        <f ca="1">EXP(_xll.PsiNormal($C$11,$C$12))</f>
        <v>0.98052886018539298</v>
      </c>
      <c r="E116" s="27">
        <f t="shared" ca="1" si="3"/>
        <v>26.562651206539492</v>
      </c>
    </row>
    <row r="117" spans="2:5" x14ac:dyDescent="0.2">
      <c r="B117" s="14">
        <v>101</v>
      </c>
      <c r="C117" s="16">
        <f t="shared" ca="1" si="2"/>
        <v>26.562651206539492</v>
      </c>
      <c r="D117" s="17">
        <f ca="1">EXP(_xll.PsiNormal($C$11,$C$12))</f>
        <v>0.9834626866182552</v>
      </c>
      <c r="E117" s="27">
        <f t="shared" ca="1" si="3"/>
        <v>26.123376319286965</v>
      </c>
    </row>
    <row r="118" spans="2:5" x14ac:dyDescent="0.2">
      <c r="B118" s="14">
        <v>102</v>
      </c>
      <c r="C118" s="16">
        <f t="shared" ca="1" si="2"/>
        <v>26.123376319286965</v>
      </c>
      <c r="D118" s="17">
        <f ca="1">EXP(_xll.PsiNormal($C$11,$C$12))</f>
        <v>1.0024574970952163</v>
      </c>
      <c r="E118" s="27">
        <f t="shared" ca="1" si="3"/>
        <v>26.187574440708854</v>
      </c>
    </row>
    <row r="119" spans="2:5" x14ac:dyDescent="0.2">
      <c r="B119" s="14">
        <v>103</v>
      </c>
      <c r="C119" s="16">
        <f t="shared" ca="1" si="2"/>
        <v>26.187574440708854</v>
      </c>
      <c r="D119" s="17">
        <f ca="1">EXP(_xll.PsiNormal($C$11,$C$12))</f>
        <v>1.0033048942932981</v>
      </c>
      <c r="E119" s="27">
        <f t="shared" ca="1" si="3"/>
        <v>26.274121606033269</v>
      </c>
    </row>
    <row r="120" spans="2:5" x14ac:dyDescent="0.2">
      <c r="B120" s="14">
        <v>104</v>
      </c>
      <c r="C120" s="16">
        <f t="shared" ca="1" si="2"/>
        <v>26.274121606033269</v>
      </c>
      <c r="D120" s="17">
        <f ca="1">EXP(_xll.PsiNormal($C$11,$C$12))</f>
        <v>0.98528326675148126</v>
      </c>
      <c r="E120" s="27">
        <f t="shared" ca="1" si="3"/>
        <v>25.887452367018135</v>
      </c>
    </row>
    <row r="121" spans="2:5" x14ac:dyDescent="0.2">
      <c r="B121" s="14">
        <v>105</v>
      </c>
      <c r="C121" s="16">
        <f t="shared" ca="1" si="2"/>
        <v>25.887452367018135</v>
      </c>
      <c r="D121" s="17">
        <f ca="1">EXP(_xll.PsiNormal($C$11,$C$12))</f>
        <v>0.98990862085302755</v>
      </c>
      <c r="E121" s="27">
        <f t="shared" ca="1" si="3"/>
        <v>25.626212270033367</v>
      </c>
    </row>
    <row r="122" spans="2:5" x14ac:dyDescent="0.2">
      <c r="B122" s="14">
        <v>106</v>
      </c>
      <c r="C122" s="16">
        <f t="shared" ca="1" si="2"/>
        <v>25.626212270033367</v>
      </c>
      <c r="D122" s="17">
        <f ca="1">EXP(_xll.PsiNormal($C$11,$C$12))</f>
        <v>0.99989658494526712</v>
      </c>
      <c r="E122" s="27">
        <f t="shared" ca="1" si="3"/>
        <v>25.623562133888864</v>
      </c>
    </row>
    <row r="123" spans="2:5" x14ac:dyDescent="0.2">
      <c r="B123" s="14">
        <v>107</v>
      </c>
      <c r="C123" s="16">
        <f t="shared" ca="1" si="2"/>
        <v>25.623562133888864</v>
      </c>
      <c r="D123" s="17">
        <f ca="1">EXP(_xll.PsiNormal($C$11,$C$12))</f>
        <v>1.0117090755514915</v>
      </c>
      <c r="E123" s="27">
        <f t="shared" ca="1" si="3"/>
        <v>25.923590358812906</v>
      </c>
    </row>
    <row r="124" spans="2:5" x14ac:dyDescent="0.2">
      <c r="B124" s="14">
        <v>108</v>
      </c>
      <c r="C124" s="16">
        <f t="shared" ca="1" si="2"/>
        <v>25.923590358812906</v>
      </c>
      <c r="D124" s="17">
        <f ca="1">EXP(_xll.PsiNormal($C$11,$C$12))</f>
        <v>1.0506342543858824</v>
      </c>
      <c r="E124" s="27">
        <f t="shared" ca="1" si="3"/>
        <v>27.236212027636448</v>
      </c>
    </row>
    <row r="125" spans="2:5" x14ac:dyDescent="0.2">
      <c r="B125" s="14">
        <v>109</v>
      </c>
      <c r="C125" s="16">
        <f t="shared" ca="1" si="2"/>
        <v>27.236212027636448</v>
      </c>
      <c r="D125" s="17">
        <f ca="1">EXP(_xll.PsiNormal($C$11,$C$12))</f>
        <v>0.98688888212950387</v>
      </c>
      <c r="E125" s="27">
        <f t="shared" ca="1" si="3"/>
        <v>26.879114841396284</v>
      </c>
    </row>
    <row r="126" spans="2:5" x14ac:dyDescent="0.2">
      <c r="B126" s="14">
        <v>110</v>
      </c>
      <c r="C126" s="16">
        <f t="shared" ca="1" si="2"/>
        <v>26.879114841396284</v>
      </c>
      <c r="D126" s="17">
        <f ca="1">EXP(_xll.PsiNormal($C$11,$C$12))</f>
        <v>0.98385130915232422</v>
      </c>
      <c r="E126" s="27">
        <f t="shared" ca="1" si="3"/>
        <v>26.445052325563402</v>
      </c>
    </row>
    <row r="127" spans="2:5" x14ac:dyDescent="0.2">
      <c r="B127" s="14">
        <v>111</v>
      </c>
      <c r="C127" s="16">
        <f t="shared" ca="1" si="2"/>
        <v>26.445052325563402</v>
      </c>
      <c r="D127" s="17">
        <f ca="1">EXP(_xll.PsiNormal($C$11,$C$12))</f>
        <v>0.98128643533653281</v>
      </c>
      <c r="E127" s="27">
        <f t="shared" ca="1" si="3"/>
        <v>25.9501711288402</v>
      </c>
    </row>
    <row r="128" spans="2:5" x14ac:dyDescent="0.2">
      <c r="B128" s="14">
        <v>112</v>
      </c>
      <c r="C128" s="16">
        <f t="shared" ca="1" si="2"/>
        <v>25.9501711288402</v>
      </c>
      <c r="D128" s="17">
        <f ca="1">EXP(_xll.PsiNormal($C$11,$C$12))</f>
        <v>1.0147840308064764</v>
      </c>
      <c r="E128" s="27">
        <f t="shared" ca="1" si="3"/>
        <v>26.333819258242308</v>
      </c>
    </row>
    <row r="129" spans="2:5" x14ac:dyDescent="0.2">
      <c r="B129" s="14">
        <v>113</v>
      </c>
      <c r="C129" s="16">
        <f t="shared" ca="1" si="2"/>
        <v>26.333819258242308</v>
      </c>
      <c r="D129" s="17">
        <f ca="1">EXP(_xll.PsiNormal($C$11,$C$12))</f>
        <v>0.98629019562278442</v>
      </c>
      <c r="E129" s="27">
        <f t="shared" ca="1" si="3"/>
        <v>25.972787747706853</v>
      </c>
    </row>
    <row r="130" spans="2:5" x14ac:dyDescent="0.2">
      <c r="B130" s="14">
        <v>114</v>
      </c>
      <c r="C130" s="16">
        <f t="shared" ca="1" si="2"/>
        <v>25.972787747706853</v>
      </c>
      <c r="D130" s="17">
        <f ca="1">EXP(_xll.PsiNormal($C$11,$C$12))</f>
        <v>1.0111101514407752</v>
      </c>
      <c r="E130" s="27">
        <f t="shared" ca="1" si="3"/>
        <v>26.261349352922988</v>
      </c>
    </row>
    <row r="131" spans="2:5" x14ac:dyDescent="0.2">
      <c r="B131" s="14">
        <v>115</v>
      </c>
      <c r="C131" s="16">
        <f t="shared" ca="1" si="2"/>
        <v>26.261349352922988</v>
      </c>
      <c r="D131" s="17">
        <f ca="1">EXP(_xll.PsiNormal($C$11,$C$12))</f>
        <v>1.0016435923578377</v>
      </c>
      <c r="E131" s="27">
        <f t="shared" ca="1" si="3"/>
        <v>26.304512306025959</v>
      </c>
    </row>
    <row r="132" spans="2:5" x14ac:dyDescent="0.2">
      <c r="B132" s="14">
        <v>116</v>
      </c>
      <c r="C132" s="16">
        <f t="shared" ca="1" si="2"/>
        <v>26.304512306025959</v>
      </c>
      <c r="D132" s="17">
        <f ca="1">EXP(_xll.PsiNormal($C$11,$C$12))</f>
        <v>1.0000150653837634</v>
      </c>
      <c r="E132" s="27">
        <f t="shared" ca="1" si="3"/>
        <v>26.304908593598558</v>
      </c>
    </row>
    <row r="133" spans="2:5" x14ac:dyDescent="0.2">
      <c r="B133" s="14">
        <v>117</v>
      </c>
      <c r="C133" s="16">
        <f t="shared" ca="1" si="2"/>
        <v>26.304908593598558</v>
      </c>
      <c r="D133" s="17">
        <f ca="1">EXP(_xll.PsiNormal($C$11,$C$12))</f>
        <v>0.97807646098757961</v>
      </c>
      <c r="E133" s="27">
        <f t="shared" ca="1" si="3"/>
        <v>25.728211903828647</v>
      </c>
    </row>
    <row r="134" spans="2:5" x14ac:dyDescent="0.2">
      <c r="B134" s="14">
        <v>118</v>
      </c>
      <c r="C134" s="16">
        <f t="shared" ca="1" si="2"/>
        <v>25.728211903828647</v>
      </c>
      <c r="D134" s="17">
        <f ca="1">EXP(_xll.PsiNormal($C$11,$C$12))</f>
        <v>1.0086734231076397</v>
      </c>
      <c r="E134" s="27">
        <f t="shared" ca="1" si="3"/>
        <v>25.951363571473568</v>
      </c>
    </row>
    <row r="135" spans="2:5" x14ac:dyDescent="0.2">
      <c r="B135" s="14">
        <v>119</v>
      </c>
      <c r="C135" s="16">
        <f t="shared" ca="1" si="2"/>
        <v>25.951363571473568</v>
      </c>
      <c r="D135" s="17">
        <f ca="1">EXP(_xll.PsiNormal($C$11,$C$12))</f>
        <v>0.99252111857988568</v>
      </c>
      <c r="E135" s="27">
        <f t="shared" ca="1" si="3"/>
        <v>25.757276400632243</v>
      </c>
    </row>
    <row r="136" spans="2:5" x14ac:dyDescent="0.2">
      <c r="B136" s="14">
        <v>120</v>
      </c>
      <c r="C136" s="16">
        <f t="shared" ca="1" si="2"/>
        <v>25.757276400632243</v>
      </c>
      <c r="D136" s="17">
        <f ca="1">EXP(_xll.PsiNormal($C$11,$C$12))</f>
        <v>1.0210055112615994</v>
      </c>
      <c r="E136" s="27">
        <f t="shared" ca="1" si="3"/>
        <v>26.298321160133852</v>
      </c>
    </row>
    <row r="137" spans="2:5" x14ac:dyDescent="0.2">
      <c r="B137" s="14">
        <v>121</v>
      </c>
      <c r="C137" s="16">
        <f t="shared" ca="1" si="2"/>
        <v>26.298321160133852</v>
      </c>
      <c r="D137" s="17">
        <f ca="1">EXP(_xll.PsiNormal($C$11,$C$12))</f>
        <v>1.0041959361626687</v>
      </c>
      <c r="E137" s="27">
        <f t="shared" ca="1" si="3"/>
        <v>26.408667236907132</v>
      </c>
    </row>
    <row r="138" spans="2:5" x14ac:dyDescent="0.2">
      <c r="B138" s="14">
        <v>122</v>
      </c>
      <c r="C138" s="16">
        <f t="shared" ca="1" si="2"/>
        <v>26.408667236907132</v>
      </c>
      <c r="D138" s="17">
        <f ca="1">EXP(_xll.PsiNormal($C$11,$C$12))</f>
        <v>1.0050755431118525</v>
      </c>
      <c r="E138" s="27">
        <f t="shared" ca="1" si="3"/>
        <v>26.54270556599462</v>
      </c>
    </row>
    <row r="139" spans="2:5" x14ac:dyDescent="0.2">
      <c r="B139" s="14">
        <v>123</v>
      </c>
      <c r="C139" s="16">
        <f t="shared" ca="1" si="2"/>
        <v>26.54270556599462</v>
      </c>
      <c r="D139" s="17">
        <f ca="1">EXP(_xll.PsiNormal($C$11,$C$12))</f>
        <v>1.0238634697559506</v>
      </c>
      <c r="E139" s="27">
        <f t="shared" ca="1" si="3"/>
        <v>27.176106617509834</v>
      </c>
    </row>
    <row r="140" spans="2:5" x14ac:dyDescent="0.2">
      <c r="B140" s="14">
        <v>124</v>
      </c>
      <c r="C140" s="16">
        <f t="shared" ca="1" si="2"/>
        <v>27.176106617509834</v>
      </c>
      <c r="D140" s="17">
        <f ca="1">EXP(_xll.PsiNormal($C$11,$C$12))</f>
        <v>1.0263778369478005</v>
      </c>
      <c r="E140" s="27">
        <f t="shared" ca="1" si="3"/>
        <v>27.892953526742552</v>
      </c>
    </row>
    <row r="141" spans="2:5" x14ac:dyDescent="0.2">
      <c r="B141" s="13">
        <v>125</v>
      </c>
      <c r="C141" s="18">
        <f t="shared" ca="1" si="2"/>
        <v>27.892953526742552</v>
      </c>
      <c r="D141" s="30">
        <f ca="1">EXP(_xll.PsiNormal($C$11,$C$12))</f>
        <v>0.96242221207525358</v>
      </c>
      <c r="E141" s="31">
        <f ca="1">C141*D141 + _xll.PsiOutput()</f>
        <v>26.844798034519812</v>
      </c>
    </row>
  </sheetData>
  <phoneticPr fontId="3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141"/>
  <sheetViews>
    <sheetView workbookViewId="0">
      <selection activeCell="G4" sqref="G4"/>
    </sheetView>
  </sheetViews>
  <sheetFormatPr defaultRowHeight="12.75" x14ac:dyDescent="0.2"/>
  <cols>
    <col min="1" max="1" width="18.7109375" customWidth="1"/>
    <col min="2" max="2" width="20.5703125" customWidth="1"/>
    <col min="3" max="3" width="11.85546875" customWidth="1"/>
    <col min="4" max="5" width="9.42578125" customWidth="1"/>
    <col min="6" max="6" width="12" customWidth="1"/>
    <col min="7" max="10" width="9.42578125" customWidth="1"/>
  </cols>
  <sheetData>
    <row r="1" spans="1:7" x14ac:dyDescent="0.2">
      <c r="A1" s="1" t="s">
        <v>11</v>
      </c>
      <c r="B1" s="1"/>
    </row>
    <row r="2" spans="1:7" x14ac:dyDescent="0.2">
      <c r="A2" s="2"/>
      <c r="B2" s="2"/>
    </row>
    <row r="3" spans="1:7" x14ac:dyDescent="0.2">
      <c r="A3" s="1" t="s">
        <v>2</v>
      </c>
      <c r="G3" s="20" t="s">
        <v>17</v>
      </c>
    </row>
    <row r="4" spans="1:7" x14ac:dyDescent="0.2">
      <c r="B4" s="3" t="s">
        <v>7</v>
      </c>
      <c r="C4" s="4">
        <v>35</v>
      </c>
      <c r="F4" s="35" t="s">
        <v>4</v>
      </c>
      <c r="G4" s="34">
        <f ca="1">E141+_xll.PsiOutput()</f>
        <v>33.129573599494663</v>
      </c>
    </row>
    <row r="5" spans="1:7" x14ac:dyDescent="0.2">
      <c r="B5" s="5" t="s">
        <v>8</v>
      </c>
      <c r="C5" s="6">
        <v>40</v>
      </c>
      <c r="F5" s="36" t="s">
        <v>5</v>
      </c>
      <c r="G5" s="15">
        <f>C5</f>
        <v>40</v>
      </c>
    </row>
    <row r="6" spans="1:7" x14ac:dyDescent="0.2">
      <c r="B6" s="5" t="s">
        <v>12</v>
      </c>
      <c r="C6" s="7">
        <v>250</v>
      </c>
      <c r="F6" s="36" t="s">
        <v>6</v>
      </c>
      <c r="G6" s="34">
        <f ca="1">MAX(G4-G5,0)+_xll.PsiOutput()</f>
        <v>0</v>
      </c>
    </row>
    <row r="7" spans="1:7" x14ac:dyDescent="0.2">
      <c r="B7" s="5" t="s">
        <v>0</v>
      </c>
      <c r="C7" s="8">
        <v>0.12</v>
      </c>
      <c r="F7" s="37" t="s">
        <v>10</v>
      </c>
      <c r="G7" s="34">
        <f ca="1">G6/(1+(C9/2))+_xll.PsiOutput()</f>
        <v>0</v>
      </c>
    </row>
    <row r="8" spans="1:7" x14ac:dyDescent="0.2">
      <c r="B8" s="5" t="s">
        <v>1</v>
      </c>
      <c r="C8" s="9">
        <v>0.3</v>
      </c>
    </row>
    <row r="9" spans="1:7" x14ac:dyDescent="0.2">
      <c r="B9" s="5" t="s">
        <v>20</v>
      </c>
      <c r="C9" s="8">
        <v>7.0000000000000007E-2</v>
      </c>
    </row>
    <row r="10" spans="1:7" x14ac:dyDescent="0.2">
      <c r="B10" s="5"/>
      <c r="C10" s="8"/>
    </row>
    <row r="11" spans="1:7" x14ac:dyDescent="0.2">
      <c r="B11" s="5" t="s">
        <v>21</v>
      </c>
      <c r="C11" s="10">
        <f>(C9-((C8^2)/2))/C6</f>
        <v>1.0000000000000003E-4</v>
      </c>
    </row>
    <row r="12" spans="1:7" x14ac:dyDescent="0.2">
      <c r="B12" s="11" t="s">
        <v>22</v>
      </c>
      <c r="C12" s="12">
        <f>C8/SQRT(C6)</f>
        <v>1.8973665961010275E-2</v>
      </c>
    </row>
    <row r="13" spans="1:7" x14ac:dyDescent="0.2">
      <c r="A13" s="1" t="s">
        <v>18</v>
      </c>
    </row>
    <row r="14" spans="1:7" x14ac:dyDescent="0.2">
      <c r="B14" s="21"/>
      <c r="C14" s="22" t="s">
        <v>14</v>
      </c>
      <c r="D14" s="22" t="s">
        <v>13</v>
      </c>
      <c r="E14" s="23" t="s">
        <v>16</v>
      </c>
    </row>
    <row r="15" spans="1:7" x14ac:dyDescent="0.2">
      <c r="B15" s="24" t="s">
        <v>3</v>
      </c>
      <c r="C15" s="25" t="s">
        <v>9</v>
      </c>
      <c r="D15" s="25" t="s">
        <v>15</v>
      </c>
      <c r="E15" s="26" t="s">
        <v>9</v>
      </c>
    </row>
    <row r="16" spans="1:7" x14ac:dyDescent="0.2">
      <c r="B16" s="28">
        <v>0</v>
      </c>
      <c r="C16" s="38" t="s">
        <v>19</v>
      </c>
      <c r="D16" s="38" t="s">
        <v>19</v>
      </c>
      <c r="E16" s="33">
        <v>35</v>
      </c>
    </row>
    <row r="17" spans="2:5" x14ac:dyDescent="0.2">
      <c r="B17" s="14">
        <v>1</v>
      </c>
      <c r="C17" s="16">
        <f t="shared" ref="C17:C80" si="0">E16</f>
        <v>35</v>
      </c>
      <c r="D17" s="17">
        <f ca="1">EXP(_xll.PsiNormal($C$11,$C$12))</f>
        <v>0.95967893236838864</v>
      </c>
      <c r="E17" s="15">
        <f t="shared" ref="E17:E80" ca="1" si="1">C17*D17</f>
        <v>33.588762632893605</v>
      </c>
    </row>
    <row r="18" spans="2:5" x14ac:dyDescent="0.2">
      <c r="B18" s="14">
        <v>2</v>
      </c>
      <c r="C18" s="16">
        <f ca="1">E17</f>
        <v>33.588762632893605</v>
      </c>
      <c r="D18" s="17">
        <f ca="1">EXP(_xll.PsiNormal($C$11,$C$12))</f>
        <v>0.98642398091286276</v>
      </c>
      <c r="E18" s="15">
        <f ca="1">C18*D18</f>
        <v>33.132760950276122</v>
      </c>
    </row>
    <row r="19" spans="2:5" x14ac:dyDescent="0.2">
      <c r="B19" s="14">
        <v>3</v>
      </c>
      <c r="C19" s="16">
        <f t="shared" ca="1" si="0"/>
        <v>33.132760950276122</v>
      </c>
      <c r="D19" s="17">
        <f ca="1">EXP(_xll.PsiNormal($C$11,$C$12))</f>
        <v>0.97016464578278661</v>
      </c>
      <c r="E19" s="15">
        <f t="shared" ca="1" si="1"/>
        <v>32.144233291130377</v>
      </c>
    </row>
    <row r="20" spans="2:5" x14ac:dyDescent="0.2">
      <c r="B20" s="14">
        <v>4</v>
      </c>
      <c r="C20" s="16">
        <f t="shared" ca="1" si="0"/>
        <v>32.144233291130377</v>
      </c>
      <c r="D20" s="17">
        <f ca="1">EXP(_xll.PsiNormal($C$11,$C$12))</f>
        <v>1.0010965029769052</v>
      </c>
      <c r="E20" s="15">
        <f t="shared" ca="1" si="1"/>
        <v>32.179479538624435</v>
      </c>
    </row>
    <row r="21" spans="2:5" x14ac:dyDescent="0.2">
      <c r="B21" s="14">
        <v>5</v>
      </c>
      <c r="C21" s="16">
        <f t="shared" ca="1" si="0"/>
        <v>32.179479538624435</v>
      </c>
      <c r="D21" s="17">
        <f ca="1">EXP(_xll.PsiNormal($C$11,$C$12))</f>
        <v>0.97676642561918214</v>
      </c>
      <c r="E21" s="15">
        <f t="shared" ca="1" si="1"/>
        <v>31.431835207227799</v>
      </c>
    </row>
    <row r="22" spans="2:5" x14ac:dyDescent="0.2">
      <c r="B22" s="14">
        <v>6</v>
      </c>
      <c r="C22" s="16">
        <f t="shared" ca="1" si="0"/>
        <v>31.431835207227799</v>
      </c>
      <c r="D22" s="17">
        <f ca="1">EXP(_xll.PsiNormal($C$11,$C$12))</f>
        <v>0.95883669805868099</v>
      </c>
      <c r="E22" s="15">
        <f t="shared" ca="1" si="1"/>
        <v>30.137997084022899</v>
      </c>
    </row>
    <row r="23" spans="2:5" x14ac:dyDescent="0.2">
      <c r="B23" s="14">
        <v>7</v>
      </c>
      <c r="C23" s="16">
        <f t="shared" ca="1" si="0"/>
        <v>30.137997084022899</v>
      </c>
      <c r="D23" s="17">
        <f ca="1">EXP(_xll.PsiNormal($C$11,$C$12))</f>
        <v>0.99056267333508707</v>
      </c>
      <c r="E23" s="15">
        <f t="shared" ca="1" si="1"/>
        <v>29.853574960514781</v>
      </c>
    </row>
    <row r="24" spans="2:5" x14ac:dyDescent="0.2">
      <c r="B24" s="14">
        <v>8</v>
      </c>
      <c r="C24" s="16">
        <f t="shared" ca="1" si="0"/>
        <v>29.853574960514781</v>
      </c>
      <c r="D24" s="17">
        <f ca="1">EXP(_xll.PsiNormal($C$11,$C$12))</f>
        <v>1.0346478633324645</v>
      </c>
      <c r="E24" s="15">
        <f t="shared" ca="1" si="1"/>
        <v>30.887937545732182</v>
      </c>
    </row>
    <row r="25" spans="2:5" x14ac:dyDescent="0.2">
      <c r="B25" s="14">
        <v>9</v>
      </c>
      <c r="C25" s="16">
        <f t="shared" ca="1" si="0"/>
        <v>30.887937545732182</v>
      </c>
      <c r="D25" s="17">
        <f ca="1">EXP(_xll.PsiNormal($C$11,$C$12))</f>
        <v>0.98049788200831134</v>
      </c>
      <c r="E25" s="15">
        <f t="shared" ca="1" si="1"/>
        <v>30.285557343195403</v>
      </c>
    </row>
    <row r="26" spans="2:5" x14ac:dyDescent="0.2">
      <c r="B26" s="14">
        <v>10</v>
      </c>
      <c r="C26" s="16">
        <f t="shared" ca="1" si="0"/>
        <v>30.285557343195403</v>
      </c>
      <c r="D26" s="17">
        <f ca="1">EXP(_xll.PsiNormal($C$11,$C$12))</f>
        <v>1.0039044683289589</v>
      </c>
      <c r="E26" s="15">
        <f t="shared" ca="1" si="1"/>
        <v>30.403806342666776</v>
      </c>
    </row>
    <row r="27" spans="2:5" x14ac:dyDescent="0.2">
      <c r="B27" s="14">
        <v>11</v>
      </c>
      <c r="C27" s="16">
        <f t="shared" ca="1" si="0"/>
        <v>30.403806342666776</v>
      </c>
      <c r="D27" s="17">
        <f ca="1">EXP(_xll.PsiNormal($C$11,$C$12))</f>
        <v>1.0066780023646276</v>
      </c>
      <c r="E27" s="15">
        <f t="shared" ca="1" si="1"/>
        <v>30.606843033316782</v>
      </c>
    </row>
    <row r="28" spans="2:5" x14ac:dyDescent="0.2">
      <c r="B28" s="14">
        <v>12</v>
      </c>
      <c r="C28" s="16">
        <f t="shared" ca="1" si="0"/>
        <v>30.606843033316782</v>
      </c>
      <c r="D28" s="17">
        <f ca="1">EXP(_xll.PsiNormal($C$11,$C$12))</f>
        <v>0.97714375439878676</v>
      </c>
      <c r="E28" s="15">
        <f t="shared" ca="1" si="1"/>
        <v>29.90728551186951</v>
      </c>
    </row>
    <row r="29" spans="2:5" x14ac:dyDescent="0.2">
      <c r="B29" s="14">
        <v>13</v>
      </c>
      <c r="C29" s="16">
        <f t="shared" ca="1" si="0"/>
        <v>29.90728551186951</v>
      </c>
      <c r="D29" s="17">
        <f ca="1">EXP(_xll.PsiNormal($C$11,$C$12))</f>
        <v>1.0063802010903706</v>
      </c>
      <c r="E29" s="15">
        <f t="shared" ca="1" si="1"/>
        <v>30.098100007502367</v>
      </c>
    </row>
    <row r="30" spans="2:5" x14ac:dyDescent="0.2">
      <c r="B30" s="14">
        <v>14</v>
      </c>
      <c r="C30" s="16">
        <f t="shared" ca="1" si="0"/>
        <v>30.098100007502367</v>
      </c>
      <c r="D30" s="17">
        <f ca="1">EXP(_xll.PsiNormal($C$11,$C$12))</f>
        <v>1.0083718541589779</v>
      </c>
      <c r="E30" s="15">
        <f t="shared" ca="1" si="1"/>
        <v>30.350076911227507</v>
      </c>
    </row>
    <row r="31" spans="2:5" x14ac:dyDescent="0.2">
      <c r="B31" s="14">
        <v>15</v>
      </c>
      <c r="C31" s="16">
        <f t="shared" ca="1" si="0"/>
        <v>30.350076911227507</v>
      </c>
      <c r="D31" s="17">
        <f ca="1">EXP(_xll.PsiNormal($C$11,$C$12))</f>
        <v>0.98840236860830666</v>
      </c>
      <c r="E31" s="15">
        <f t="shared" ca="1" si="1"/>
        <v>29.998087906501549</v>
      </c>
    </row>
    <row r="32" spans="2:5" x14ac:dyDescent="0.2">
      <c r="B32" s="14">
        <v>16</v>
      </c>
      <c r="C32" s="16">
        <f t="shared" ca="1" si="0"/>
        <v>29.998087906501549</v>
      </c>
      <c r="D32" s="17">
        <f ca="1">EXP(_xll.PsiNormal($C$11,$C$12))</f>
        <v>0.98976719974849092</v>
      </c>
      <c r="E32" s="15">
        <f t="shared" ca="1" si="1"/>
        <v>29.691123465027108</v>
      </c>
    </row>
    <row r="33" spans="2:5" x14ac:dyDescent="0.2">
      <c r="B33" s="14">
        <v>17</v>
      </c>
      <c r="C33" s="16">
        <f t="shared" ca="1" si="0"/>
        <v>29.691123465027108</v>
      </c>
      <c r="D33" s="17">
        <f ca="1">EXP(_xll.PsiNormal($C$11,$C$12))</f>
        <v>1.0123527572121349</v>
      </c>
      <c r="E33" s="15">
        <f t="shared" ca="1" si="1"/>
        <v>30.057890704546111</v>
      </c>
    </row>
    <row r="34" spans="2:5" x14ac:dyDescent="0.2">
      <c r="B34" s="14">
        <v>18</v>
      </c>
      <c r="C34" s="16">
        <f t="shared" ca="1" si="0"/>
        <v>30.057890704546111</v>
      </c>
      <c r="D34" s="17">
        <f ca="1">EXP(_xll.PsiNormal($C$11,$C$12))</f>
        <v>1.0008999488051795</v>
      </c>
      <c r="E34" s="15">
        <f t="shared" ca="1" si="1"/>
        <v>30.084941267371885</v>
      </c>
    </row>
    <row r="35" spans="2:5" x14ac:dyDescent="0.2">
      <c r="B35" s="14">
        <v>19</v>
      </c>
      <c r="C35" s="16">
        <f t="shared" ca="1" si="0"/>
        <v>30.084941267371885</v>
      </c>
      <c r="D35" s="17">
        <f ca="1">EXP(_xll.PsiNormal($C$11,$C$12))</f>
        <v>1.0015006005795433</v>
      </c>
      <c r="E35" s="15">
        <f t="shared" ca="1" si="1"/>
        <v>30.130086747673229</v>
      </c>
    </row>
    <row r="36" spans="2:5" x14ac:dyDescent="0.2">
      <c r="B36" s="14">
        <v>20</v>
      </c>
      <c r="C36" s="16">
        <f t="shared" ca="1" si="0"/>
        <v>30.130086747673229</v>
      </c>
      <c r="D36" s="17">
        <f ca="1">EXP(_xll.PsiNormal($C$11,$C$12))</f>
        <v>0.98922809649601362</v>
      </c>
      <c r="E36" s="15">
        <f t="shared" ca="1" si="1"/>
        <v>29.805528360660553</v>
      </c>
    </row>
    <row r="37" spans="2:5" x14ac:dyDescent="0.2">
      <c r="B37" s="14">
        <v>21</v>
      </c>
      <c r="C37" s="16">
        <f t="shared" ca="1" si="0"/>
        <v>29.805528360660553</v>
      </c>
      <c r="D37" s="17">
        <f ca="1">EXP(_xll.PsiNormal($C$11,$C$12))</f>
        <v>0.99874943674651162</v>
      </c>
      <c r="E37" s="15">
        <f t="shared" ca="1" si="1"/>
        <v>29.768254662141906</v>
      </c>
    </row>
    <row r="38" spans="2:5" x14ac:dyDescent="0.2">
      <c r="B38" s="14">
        <v>22</v>
      </c>
      <c r="C38" s="16">
        <f t="shared" ca="1" si="0"/>
        <v>29.768254662141906</v>
      </c>
      <c r="D38" s="17">
        <f ca="1">EXP(_xll.PsiNormal($C$11,$C$12))</f>
        <v>1.0058777811757187</v>
      </c>
      <c r="E38" s="15">
        <f t="shared" ca="1" si="1"/>
        <v>29.943225949029046</v>
      </c>
    </row>
    <row r="39" spans="2:5" x14ac:dyDescent="0.2">
      <c r="B39" s="14">
        <v>23</v>
      </c>
      <c r="C39" s="16">
        <f t="shared" ca="1" si="0"/>
        <v>29.943225949029046</v>
      </c>
      <c r="D39" s="17">
        <f ca="1">EXP(_xll.PsiNormal($C$11,$C$12))</f>
        <v>1.0160480825301383</v>
      </c>
      <c r="E39" s="15">
        <f t="shared" ca="1" si="1"/>
        <v>30.423757310277644</v>
      </c>
    </row>
    <row r="40" spans="2:5" x14ac:dyDescent="0.2">
      <c r="B40" s="14">
        <v>24</v>
      </c>
      <c r="C40" s="16">
        <f t="shared" ca="1" si="0"/>
        <v>30.423757310277644</v>
      </c>
      <c r="D40" s="17">
        <f ca="1">EXP(_xll.PsiNormal($C$11,$C$12))</f>
        <v>0.99063052597962709</v>
      </c>
      <c r="E40" s="15">
        <f t="shared" ca="1" si="1"/>
        <v>30.138702706556867</v>
      </c>
    </row>
    <row r="41" spans="2:5" x14ac:dyDescent="0.2">
      <c r="B41" s="14">
        <v>25</v>
      </c>
      <c r="C41" s="16">
        <f t="shared" ca="1" si="0"/>
        <v>30.138702706556867</v>
      </c>
      <c r="D41" s="17">
        <f ca="1">EXP(_xll.PsiNormal($C$11,$C$12))</f>
        <v>0.98177033449342443</v>
      </c>
      <c r="E41" s="15">
        <f t="shared" ca="1" si="1"/>
        <v>29.589284237414212</v>
      </c>
    </row>
    <row r="42" spans="2:5" x14ac:dyDescent="0.2">
      <c r="B42" s="14">
        <v>26</v>
      </c>
      <c r="C42" s="16">
        <f t="shared" ca="1" si="0"/>
        <v>29.589284237414212</v>
      </c>
      <c r="D42" s="17">
        <f ca="1">EXP(_xll.PsiNormal($C$11,$C$12))</f>
        <v>0.99657533754852567</v>
      </c>
      <c r="E42" s="15">
        <f t="shared" ca="1" si="1"/>
        <v>29.487950926720337</v>
      </c>
    </row>
    <row r="43" spans="2:5" x14ac:dyDescent="0.2">
      <c r="B43" s="14">
        <v>27</v>
      </c>
      <c r="C43" s="16">
        <f t="shared" ca="1" si="0"/>
        <v>29.487950926720337</v>
      </c>
      <c r="D43" s="17">
        <f ca="1">EXP(_xll.PsiNormal($C$11,$C$12))</f>
        <v>0.96659754331086256</v>
      </c>
      <c r="E43" s="15">
        <f t="shared" ca="1" si="1"/>
        <v>28.50298092303915</v>
      </c>
    </row>
    <row r="44" spans="2:5" x14ac:dyDescent="0.2">
      <c r="B44" s="14">
        <v>28</v>
      </c>
      <c r="C44" s="16">
        <f t="shared" ca="1" si="0"/>
        <v>28.50298092303915</v>
      </c>
      <c r="D44" s="17">
        <f ca="1">EXP(_xll.PsiNormal($C$11,$C$12))</f>
        <v>1.0158405329431657</v>
      </c>
      <c r="E44" s="15">
        <f t="shared" ca="1" si="1"/>
        <v>28.954483331328973</v>
      </c>
    </row>
    <row r="45" spans="2:5" x14ac:dyDescent="0.2">
      <c r="B45" s="14">
        <v>29</v>
      </c>
      <c r="C45" s="16">
        <f t="shared" ca="1" si="0"/>
        <v>28.954483331328973</v>
      </c>
      <c r="D45" s="17">
        <f ca="1">EXP(_xll.PsiNormal($C$11,$C$12))</f>
        <v>1.0219364220005134</v>
      </c>
      <c r="E45" s="15">
        <f t="shared" ca="1" si="1"/>
        <v>29.589641096491835</v>
      </c>
    </row>
    <row r="46" spans="2:5" x14ac:dyDescent="0.2">
      <c r="B46" s="14">
        <v>30</v>
      </c>
      <c r="C46" s="16">
        <f t="shared" ca="1" si="0"/>
        <v>29.589641096491835</v>
      </c>
      <c r="D46" s="17">
        <f ca="1">EXP(_xll.PsiNormal($C$11,$C$12))</f>
        <v>1.0107642807863013</v>
      </c>
      <c r="E46" s="15">
        <f t="shared" ca="1" si="1"/>
        <v>29.908152301620355</v>
      </c>
    </row>
    <row r="47" spans="2:5" x14ac:dyDescent="0.2">
      <c r="B47" s="14">
        <v>31</v>
      </c>
      <c r="C47" s="16">
        <f t="shared" ca="1" si="0"/>
        <v>29.908152301620355</v>
      </c>
      <c r="D47" s="17">
        <f ca="1">EXP(_xll.PsiNormal($C$11,$C$12))</f>
        <v>0.97390555819390612</v>
      </c>
      <c r="E47" s="15">
        <f t="shared" ca="1" si="1"/>
        <v>29.127715761857928</v>
      </c>
    </row>
    <row r="48" spans="2:5" x14ac:dyDescent="0.2">
      <c r="B48" s="14">
        <v>32</v>
      </c>
      <c r="C48" s="16">
        <f t="shared" ca="1" si="0"/>
        <v>29.127715761857928</v>
      </c>
      <c r="D48" s="17">
        <f ca="1">EXP(_xll.PsiNormal($C$11,$C$12))</f>
        <v>0.99937389713338609</v>
      </c>
      <c r="E48" s="15">
        <f t="shared" ca="1" si="1"/>
        <v>29.109478815521513</v>
      </c>
    </row>
    <row r="49" spans="2:5" x14ac:dyDescent="0.2">
      <c r="B49" s="14">
        <v>33</v>
      </c>
      <c r="C49" s="16">
        <f t="shared" ca="1" si="0"/>
        <v>29.109478815521513</v>
      </c>
      <c r="D49" s="17">
        <f ca="1">EXP(_xll.PsiNormal($C$11,$C$12))</f>
        <v>1.0156923764215411</v>
      </c>
      <c r="E49" s="15">
        <f t="shared" ca="1" si="1"/>
        <v>29.566275714529553</v>
      </c>
    </row>
    <row r="50" spans="2:5" x14ac:dyDescent="0.2">
      <c r="B50" s="14">
        <v>34</v>
      </c>
      <c r="C50" s="16">
        <f t="shared" ca="1" si="0"/>
        <v>29.566275714529553</v>
      </c>
      <c r="D50" s="17">
        <f ca="1">EXP(_xll.PsiNormal($C$11,$C$12))</f>
        <v>1.0188274195849392</v>
      </c>
      <c r="E50" s="15">
        <f t="shared" ca="1" si="1"/>
        <v>30.122932392970998</v>
      </c>
    </row>
    <row r="51" spans="2:5" x14ac:dyDescent="0.2">
      <c r="B51" s="14">
        <v>35</v>
      </c>
      <c r="C51" s="16">
        <f t="shared" ca="1" si="0"/>
        <v>30.122932392970998</v>
      </c>
      <c r="D51" s="17">
        <f ca="1">EXP(_xll.PsiNormal($C$11,$C$12))</f>
        <v>0.98497994798275001</v>
      </c>
      <c r="E51" s="15">
        <f t="shared" ca="1" si="1"/>
        <v>29.67048438151647</v>
      </c>
    </row>
    <row r="52" spans="2:5" x14ac:dyDescent="0.2">
      <c r="B52" s="14">
        <v>36</v>
      </c>
      <c r="C52" s="16">
        <f t="shared" ca="1" si="0"/>
        <v>29.67048438151647</v>
      </c>
      <c r="D52" s="17">
        <f ca="1">EXP(_xll.PsiNormal($C$11,$C$12))</f>
        <v>1.01772652152308</v>
      </c>
      <c r="E52" s="15">
        <f t="shared" ca="1" si="1"/>
        <v>30.19643886150563</v>
      </c>
    </row>
    <row r="53" spans="2:5" x14ac:dyDescent="0.2">
      <c r="B53" s="14">
        <v>37</v>
      </c>
      <c r="C53" s="16">
        <f t="shared" ca="1" si="0"/>
        <v>30.19643886150563</v>
      </c>
      <c r="D53" s="17">
        <f ca="1">EXP(_xll.PsiNormal($C$11,$C$12))</f>
        <v>1.0310438196338947</v>
      </c>
      <c r="E53" s="15">
        <f t="shared" ca="1" si="1"/>
        <v>31.133851663108139</v>
      </c>
    </row>
    <row r="54" spans="2:5" x14ac:dyDescent="0.2">
      <c r="B54" s="14">
        <v>38</v>
      </c>
      <c r="C54" s="16">
        <f t="shared" ca="1" si="0"/>
        <v>31.133851663108139</v>
      </c>
      <c r="D54" s="17">
        <f ca="1">EXP(_xll.PsiNormal($C$11,$C$12))</f>
        <v>0.986402128253415</v>
      </c>
      <c r="E54" s="15">
        <f t="shared" ca="1" si="1"/>
        <v>30.710497541215993</v>
      </c>
    </row>
    <row r="55" spans="2:5" x14ac:dyDescent="0.2">
      <c r="B55" s="14">
        <v>39</v>
      </c>
      <c r="C55" s="16">
        <f t="shared" ca="1" si="0"/>
        <v>30.710497541215993</v>
      </c>
      <c r="D55" s="17">
        <f ca="1">EXP(_xll.PsiNormal($C$11,$C$12))</f>
        <v>0.99003606861502591</v>
      </c>
      <c r="E55" s="15">
        <f t="shared" ca="1" si="1"/>
        <v>30.4045002509169</v>
      </c>
    </row>
    <row r="56" spans="2:5" x14ac:dyDescent="0.2">
      <c r="B56" s="14">
        <v>40</v>
      </c>
      <c r="C56" s="16">
        <f t="shared" ca="1" si="0"/>
        <v>30.4045002509169</v>
      </c>
      <c r="D56" s="17">
        <f ca="1">EXP(_xll.PsiNormal($C$11,$C$12))</f>
        <v>0.9732866559396306</v>
      </c>
      <c r="E56" s="15">
        <f t="shared" ca="1" si="1"/>
        <v>29.592294374730571</v>
      </c>
    </row>
    <row r="57" spans="2:5" x14ac:dyDescent="0.2">
      <c r="B57" s="14">
        <v>41</v>
      </c>
      <c r="C57" s="16">
        <f t="shared" ca="1" si="0"/>
        <v>29.592294374730571</v>
      </c>
      <c r="D57" s="17">
        <f ca="1">EXP(_xll.PsiNormal($C$11,$C$12))</f>
        <v>0.97670690345521505</v>
      </c>
      <c r="E57" s="15">
        <f t="shared" ca="1" si="1"/>
        <v>28.902998204878276</v>
      </c>
    </row>
    <row r="58" spans="2:5" x14ac:dyDescent="0.2">
      <c r="B58" s="14">
        <v>42</v>
      </c>
      <c r="C58" s="16">
        <f t="shared" ca="1" si="0"/>
        <v>28.902998204878276</v>
      </c>
      <c r="D58" s="17">
        <f ca="1">EXP(_xll.PsiNormal($C$11,$C$12))</f>
        <v>0.99192463910621775</v>
      </c>
      <c r="E58" s="15">
        <f t="shared" ca="1" si="1"/>
        <v>28.669596063461544</v>
      </c>
    </row>
    <row r="59" spans="2:5" x14ac:dyDescent="0.2">
      <c r="B59" s="14">
        <v>43</v>
      </c>
      <c r="C59" s="16">
        <f t="shared" ca="1" si="0"/>
        <v>28.669596063461544</v>
      </c>
      <c r="D59" s="17">
        <f ca="1">EXP(_xll.PsiNormal($C$11,$C$12))</f>
        <v>1.0175673688469358</v>
      </c>
      <c r="E59" s="15">
        <f t="shared" ca="1" si="1"/>
        <v>29.173245432201032</v>
      </c>
    </row>
    <row r="60" spans="2:5" x14ac:dyDescent="0.2">
      <c r="B60" s="14">
        <v>44</v>
      </c>
      <c r="C60" s="16">
        <f t="shared" ca="1" si="0"/>
        <v>29.173245432201032</v>
      </c>
      <c r="D60" s="17">
        <f ca="1">EXP(_xll.PsiNormal($C$11,$C$12))</f>
        <v>1.0026049877980803</v>
      </c>
      <c r="E60" s="15">
        <f t="shared" ca="1" si="1"/>
        <v>29.249241380582315</v>
      </c>
    </row>
    <row r="61" spans="2:5" x14ac:dyDescent="0.2">
      <c r="B61" s="14">
        <v>45</v>
      </c>
      <c r="C61" s="16">
        <f t="shared" ca="1" si="0"/>
        <v>29.249241380582315</v>
      </c>
      <c r="D61" s="17">
        <f ca="1">EXP(_xll.PsiNormal($C$11,$C$12))</f>
        <v>1.0244272666557666</v>
      </c>
      <c r="E61" s="15">
        <f t="shared" ca="1" si="1"/>
        <v>29.96372039926468</v>
      </c>
    </row>
    <row r="62" spans="2:5" x14ac:dyDescent="0.2">
      <c r="B62" s="14">
        <v>46</v>
      </c>
      <c r="C62" s="16">
        <f t="shared" ca="1" si="0"/>
        <v>29.96372039926468</v>
      </c>
      <c r="D62" s="17">
        <f ca="1">EXP(_xll.PsiNormal($C$11,$C$12))</f>
        <v>0.99594338047545927</v>
      </c>
      <c r="E62" s="15">
        <f t="shared" ca="1" si="1"/>
        <v>29.842168986065143</v>
      </c>
    </row>
    <row r="63" spans="2:5" x14ac:dyDescent="0.2">
      <c r="B63" s="14">
        <v>47</v>
      </c>
      <c r="C63" s="16">
        <f t="shared" ca="1" si="0"/>
        <v>29.842168986065143</v>
      </c>
      <c r="D63" s="17">
        <f ca="1">EXP(_xll.PsiNormal($C$11,$C$12))</f>
        <v>1.0037235324629252</v>
      </c>
      <c r="E63" s="15">
        <f t="shared" ca="1" si="1"/>
        <v>29.953287271048858</v>
      </c>
    </row>
    <row r="64" spans="2:5" x14ac:dyDescent="0.2">
      <c r="B64" s="14">
        <v>48</v>
      </c>
      <c r="C64" s="16">
        <f t="shared" ca="1" si="0"/>
        <v>29.953287271048858</v>
      </c>
      <c r="D64" s="17">
        <f ca="1">EXP(_xll.PsiNormal($C$11,$C$12))</f>
        <v>0.98428147087881324</v>
      </c>
      <c r="E64" s="15">
        <f t="shared" ca="1" si="1"/>
        <v>29.482465652803604</v>
      </c>
    </row>
    <row r="65" spans="2:5" x14ac:dyDescent="0.2">
      <c r="B65" s="14">
        <v>49</v>
      </c>
      <c r="C65" s="16">
        <f t="shared" ca="1" si="0"/>
        <v>29.482465652803604</v>
      </c>
      <c r="D65" s="17">
        <f ca="1">EXP(_xll.PsiNormal($C$11,$C$12))</f>
        <v>0.99256377766393933</v>
      </c>
      <c r="E65" s="15">
        <f t="shared" ca="1" si="1"/>
        <v>29.263227483194086</v>
      </c>
    </row>
    <row r="66" spans="2:5" x14ac:dyDescent="0.2">
      <c r="B66" s="14">
        <v>50</v>
      </c>
      <c r="C66" s="16">
        <f t="shared" ca="1" si="0"/>
        <v>29.263227483194086</v>
      </c>
      <c r="D66" s="17">
        <f ca="1">EXP(_xll.PsiNormal($C$11,$C$12))</f>
        <v>1.0057060177921735</v>
      </c>
      <c r="E66" s="15">
        <f t="shared" ca="1" si="1"/>
        <v>29.430203979869614</v>
      </c>
    </row>
    <row r="67" spans="2:5" x14ac:dyDescent="0.2">
      <c r="B67" s="14">
        <v>51</v>
      </c>
      <c r="C67" s="16">
        <f t="shared" ca="1" si="0"/>
        <v>29.430203979869614</v>
      </c>
      <c r="D67" s="17">
        <f ca="1">EXP(_xll.PsiNormal($C$11,$C$12))</f>
        <v>0.97922536299714136</v>
      </c>
      <c r="E67" s="15">
        <f t="shared" ca="1" si="1"/>
        <v>28.818802175267738</v>
      </c>
    </row>
    <row r="68" spans="2:5" x14ac:dyDescent="0.2">
      <c r="B68" s="14">
        <v>52</v>
      </c>
      <c r="C68" s="16">
        <f t="shared" ca="1" si="0"/>
        <v>28.818802175267738</v>
      </c>
      <c r="D68" s="17">
        <f ca="1">EXP(_xll.PsiNormal($C$11,$C$12))</f>
        <v>0.97242086053348964</v>
      </c>
      <c r="E68" s="15">
        <f t="shared" ca="1" si="1"/>
        <v>28.024004410818257</v>
      </c>
    </row>
    <row r="69" spans="2:5" x14ac:dyDescent="0.2">
      <c r="B69" s="14">
        <v>53</v>
      </c>
      <c r="C69" s="16">
        <f t="shared" ca="1" si="0"/>
        <v>28.024004410818257</v>
      </c>
      <c r="D69" s="17">
        <f ca="1">EXP(_xll.PsiNormal($C$11,$C$12))</f>
        <v>1.0027737995691373</v>
      </c>
      <c r="E69" s="15">
        <f t="shared" ca="1" si="1"/>
        <v>28.101737382178484</v>
      </c>
    </row>
    <row r="70" spans="2:5" x14ac:dyDescent="0.2">
      <c r="B70" s="14">
        <v>54</v>
      </c>
      <c r="C70" s="16">
        <f t="shared" ca="1" si="0"/>
        <v>28.101737382178484</v>
      </c>
      <c r="D70" s="17">
        <f ca="1">EXP(_xll.PsiNormal($C$11,$C$12))</f>
        <v>0.98729075408366618</v>
      </c>
      <c r="E70" s="15">
        <f t="shared" ca="1" si="1"/>
        <v>27.744585491112147</v>
      </c>
    </row>
    <row r="71" spans="2:5" x14ac:dyDescent="0.2">
      <c r="B71" s="14">
        <v>55</v>
      </c>
      <c r="C71" s="16">
        <f t="shared" ca="1" si="0"/>
        <v>27.744585491112147</v>
      </c>
      <c r="D71" s="17">
        <f ca="1">EXP(_xll.PsiNormal($C$11,$C$12))</f>
        <v>0.98120414285810342</v>
      </c>
      <c r="E71" s="15">
        <f t="shared" ca="1" si="1"/>
        <v>27.223102225760066</v>
      </c>
    </row>
    <row r="72" spans="2:5" x14ac:dyDescent="0.2">
      <c r="B72" s="14">
        <v>56</v>
      </c>
      <c r="C72" s="16">
        <f t="shared" ca="1" si="0"/>
        <v>27.223102225760066</v>
      </c>
      <c r="D72" s="17">
        <f ca="1">EXP(_xll.PsiNormal($C$11,$C$12))</f>
        <v>0.99687492652728149</v>
      </c>
      <c r="E72" s="15">
        <f t="shared" ca="1" si="1"/>
        <v>27.13802803114924</v>
      </c>
    </row>
    <row r="73" spans="2:5" x14ac:dyDescent="0.2">
      <c r="B73" s="14">
        <v>57</v>
      </c>
      <c r="C73" s="16">
        <f t="shared" ca="1" si="0"/>
        <v>27.13802803114924</v>
      </c>
      <c r="D73" s="17">
        <f ca="1">EXP(_xll.PsiNormal($C$11,$C$12))</f>
        <v>1.000283072517683</v>
      </c>
      <c r="E73" s="15">
        <f t="shared" ca="1" si="1"/>
        <v>27.145710061068968</v>
      </c>
    </row>
    <row r="74" spans="2:5" x14ac:dyDescent="0.2">
      <c r="B74" s="14">
        <v>58</v>
      </c>
      <c r="C74" s="16">
        <f t="shared" ca="1" si="0"/>
        <v>27.145710061068968</v>
      </c>
      <c r="D74" s="17">
        <f ca="1">EXP(_xll.PsiNormal($C$11,$C$12))</f>
        <v>1.0207002940840211</v>
      </c>
      <c r="E74" s="15">
        <f t="shared" ca="1" si="1"/>
        <v>27.707634242452666</v>
      </c>
    </row>
    <row r="75" spans="2:5" x14ac:dyDescent="0.2">
      <c r="B75" s="14">
        <v>59</v>
      </c>
      <c r="C75" s="16">
        <f t="shared" ca="1" si="0"/>
        <v>27.707634242452666</v>
      </c>
      <c r="D75" s="17">
        <f ca="1">EXP(_xll.PsiNormal($C$11,$C$12))</f>
        <v>1.014502754855396</v>
      </c>
      <c r="E75" s="15">
        <f t="shared" ca="1" si="1"/>
        <v>28.109471269493934</v>
      </c>
    </row>
    <row r="76" spans="2:5" x14ac:dyDescent="0.2">
      <c r="B76" s="14">
        <v>60</v>
      </c>
      <c r="C76" s="16">
        <f t="shared" ca="1" si="0"/>
        <v>28.109471269493934</v>
      </c>
      <c r="D76" s="17">
        <f ca="1">EXP(_xll.PsiNormal($C$11,$C$12))</f>
        <v>1.0058979531949634</v>
      </c>
      <c r="E76" s="15">
        <f t="shared" ca="1" si="1"/>
        <v>28.27525961537658</v>
      </c>
    </row>
    <row r="77" spans="2:5" x14ac:dyDescent="0.2">
      <c r="B77" s="14">
        <v>61</v>
      </c>
      <c r="C77" s="16">
        <f t="shared" ca="1" si="0"/>
        <v>28.27525961537658</v>
      </c>
      <c r="D77" s="17">
        <f ca="1">EXP(_xll.PsiNormal($C$11,$C$12))</f>
        <v>0.97658261382166212</v>
      </c>
      <c r="E77" s="15">
        <f t="shared" ca="1" si="1"/>
        <v>27.613126941670544</v>
      </c>
    </row>
    <row r="78" spans="2:5" x14ac:dyDescent="0.2">
      <c r="B78" s="14">
        <v>62</v>
      </c>
      <c r="C78" s="16">
        <f t="shared" ca="1" si="0"/>
        <v>27.613126941670544</v>
      </c>
      <c r="D78" s="17">
        <f ca="1">EXP(_xll.PsiNormal($C$11,$C$12))</f>
        <v>0.97683204835052306</v>
      </c>
      <c r="E78" s="15">
        <f t="shared" ca="1" si="1"/>
        <v>26.973387351795051</v>
      </c>
    </row>
    <row r="79" spans="2:5" x14ac:dyDescent="0.2">
      <c r="B79" s="14">
        <v>63</v>
      </c>
      <c r="C79" s="16">
        <f t="shared" ca="1" si="0"/>
        <v>26.973387351795051</v>
      </c>
      <c r="D79" s="17">
        <f ca="1">EXP(_xll.PsiNormal($C$11,$C$12))</f>
        <v>1.0227631369088568</v>
      </c>
      <c r="E79" s="15">
        <f t="shared" ca="1" si="1"/>
        <v>27.587386260979589</v>
      </c>
    </row>
    <row r="80" spans="2:5" x14ac:dyDescent="0.2">
      <c r="B80" s="14">
        <v>64</v>
      </c>
      <c r="C80" s="16">
        <f t="shared" ca="1" si="0"/>
        <v>27.587386260979589</v>
      </c>
      <c r="D80" s="17">
        <f ca="1">EXP(_xll.PsiNormal($C$11,$C$12))</f>
        <v>1.0027052833802701</v>
      </c>
      <c r="E80" s="15">
        <f t="shared" ca="1" si="1"/>
        <v>27.662017958536509</v>
      </c>
    </row>
    <row r="81" spans="2:5" x14ac:dyDescent="0.2">
      <c r="B81" s="14">
        <v>65</v>
      </c>
      <c r="C81" s="16">
        <f t="shared" ref="C81:C141" ca="1" si="2">E80</f>
        <v>27.662017958536509</v>
      </c>
      <c r="D81" s="17">
        <f ca="1">EXP(_xll.PsiNormal($C$11,$C$12))</f>
        <v>1.0164441317215911</v>
      </c>
      <c r="E81" s="15">
        <f t="shared" ref="E81:E140" ca="1" si="3">C81*D81</f>
        <v>28.116895825531703</v>
      </c>
    </row>
    <row r="82" spans="2:5" x14ac:dyDescent="0.2">
      <c r="B82" s="14">
        <v>66</v>
      </c>
      <c r="C82" s="16">
        <f t="shared" ca="1" si="2"/>
        <v>28.116895825531703</v>
      </c>
      <c r="D82" s="17">
        <f ca="1">EXP(_xll.PsiNormal($C$11,$C$12))</f>
        <v>1.0094140843153818</v>
      </c>
      <c r="E82" s="15">
        <f t="shared" ca="1" si="3"/>
        <v>28.381590653520064</v>
      </c>
    </row>
    <row r="83" spans="2:5" x14ac:dyDescent="0.2">
      <c r="B83" s="14">
        <v>67</v>
      </c>
      <c r="C83" s="16">
        <f t="shared" ca="1" si="2"/>
        <v>28.381590653520064</v>
      </c>
      <c r="D83" s="17">
        <f ca="1">EXP(_xll.PsiNormal($C$11,$C$12))</f>
        <v>1.0304972340231533</v>
      </c>
      <c r="E83" s="15">
        <f t="shared" ca="1" si="3"/>
        <v>29.247150665629807</v>
      </c>
    </row>
    <row r="84" spans="2:5" x14ac:dyDescent="0.2">
      <c r="B84" s="14">
        <v>68</v>
      </c>
      <c r="C84" s="16">
        <f t="shared" ca="1" si="2"/>
        <v>29.247150665629807</v>
      </c>
      <c r="D84" s="17">
        <f ca="1">EXP(_xll.PsiNormal($C$11,$C$12))</f>
        <v>1.0270914269963136</v>
      </c>
      <c r="E84" s="15">
        <f t="shared" ca="1" si="3"/>
        <v>30.039497712737901</v>
      </c>
    </row>
    <row r="85" spans="2:5" x14ac:dyDescent="0.2">
      <c r="B85" s="14">
        <v>69</v>
      </c>
      <c r="C85" s="16">
        <f t="shared" ca="1" si="2"/>
        <v>30.039497712737901</v>
      </c>
      <c r="D85" s="17">
        <f ca="1">EXP(_xll.PsiNormal($C$11,$C$12))</f>
        <v>1.0134036933747395</v>
      </c>
      <c r="E85" s="15">
        <f t="shared" ca="1" si="3"/>
        <v>30.442137929210627</v>
      </c>
    </row>
    <row r="86" spans="2:5" x14ac:dyDescent="0.2">
      <c r="B86" s="14">
        <v>70</v>
      </c>
      <c r="C86" s="16">
        <f t="shared" ca="1" si="2"/>
        <v>30.442137929210627</v>
      </c>
      <c r="D86" s="17">
        <f ca="1">EXP(_xll.PsiNormal($C$11,$C$12))</f>
        <v>1.0049957949417849</v>
      </c>
      <c r="E86" s="15">
        <f t="shared" ca="1" si="3"/>
        <v>30.594220607894496</v>
      </c>
    </row>
    <row r="87" spans="2:5" x14ac:dyDescent="0.2">
      <c r="B87" s="14">
        <v>71</v>
      </c>
      <c r="C87" s="16">
        <f t="shared" ca="1" si="2"/>
        <v>30.594220607894496</v>
      </c>
      <c r="D87" s="17">
        <f ca="1">EXP(_xll.PsiNormal($C$11,$C$12))</f>
        <v>1.027323057786335</v>
      </c>
      <c r="E87" s="15">
        <f t="shared" ca="1" si="3"/>
        <v>31.43014826549188</v>
      </c>
    </row>
    <row r="88" spans="2:5" x14ac:dyDescent="0.2">
      <c r="B88" s="14">
        <v>72</v>
      </c>
      <c r="C88" s="16">
        <f t="shared" ca="1" si="2"/>
        <v>31.43014826549188</v>
      </c>
      <c r="D88" s="17">
        <f ca="1">EXP(_xll.PsiNormal($C$11,$C$12))</f>
        <v>1.012190018435037</v>
      </c>
      <c r="E88" s="15">
        <f t="shared" ca="1" si="3"/>
        <v>31.813282352264171</v>
      </c>
    </row>
    <row r="89" spans="2:5" x14ac:dyDescent="0.2">
      <c r="B89" s="14">
        <v>73</v>
      </c>
      <c r="C89" s="16">
        <f t="shared" ca="1" si="2"/>
        <v>31.813282352264171</v>
      </c>
      <c r="D89" s="17">
        <f ca="1">EXP(_xll.PsiNormal($C$11,$C$12))</f>
        <v>0.98929500244886226</v>
      </c>
      <c r="E89" s="15">
        <f t="shared" ca="1" si="3"/>
        <v>31.472721242589529</v>
      </c>
    </row>
    <row r="90" spans="2:5" x14ac:dyDescent="0.2">
      <c r="B90" s="14">
        <v>74</v>
      </c>
      <c r="C90" s="16">
        <f t="shared" ca="1" si="2"/>
        <v>31.472721242589529</v>
      </c>
      <c r="D90" s="17">
        <f ca="1">EXP(_xll.PsiNormal($C$11,$C$12))</f>
        <v>1.0217107055831363</v>
      </c>
      <c r="E90" s="15">
        <f t="shared" ca="1" si="3"/>
        <v>32.156016227387511</v>
      </c>
    </row>
    <row r="91" spans="2:5" x14ac:dyDescent="0.2">
      <c r="B91" s="14">
        <v>75</v>
      </c>
      <c r="C91" s="16">
        <f t="shared" ca="1" si="2"/>
        <v>32.156016227387511</v>
      </c>
      <c r="D91" s="17">
        <f ca="1">EXP(_xll.PsiNormal($C$11,$C$12))</f>
        <v>0.98460948338915022</v>
      </c>
      <c r="E91" s="15">
        <f t="shared" ca="1" si="3"/>
        <v>31.661118525501148</v>
      </c>
    </row>
    <row r="92" spans="2:5" x14ac:dyDescent="0.2">
      <c r="B92" s="14">
        <v>76</v>
      </c>
      <c r="C92" s="16">
        <f t="shared" ca="1" si="2"/>
        <v>31.661118525501148</v>
      </c>
      <c r="D92" s="17">
        <f ca="1">EXP(_xll.PsiNormal($C$11,$C$12))</f>
        <v>1.0089507051495219</v>
      </c>
      <c r="E92" s="15">
        <f t="shared" ca="1" si="3"/>
        <v>31.944507862126976</v>
      </c>
    </row>
    <row r="93" spans="2:5" x14ac:dyDescent="0.2">
      <c r="B93" s="14">
        <v>77</v>
      </c>
      <c r="C93" s="16">
        <f t="shared" ca="1" si="2"/>
        <v>31.944507862126976</v>
      </c>
      <c r="D93" s="17">
        <f ca="1">EXP(_xll.PsiNormal($C$11,$C$12))</f>
        <v>0.97534430602672928</v>
      </c>
      <c r="E93" s="15">
        <f t="shared" ca="1" si="3"/>
        <v>31.156893852151633</v>
      </c>
    </row>
    <row r="94" spans="2:5" x14ac:dyDescent="0.2">
      <c r="B94" s="14">
        <v>78</v>
      </c>
      <c r="C94" s="16">
        <f t="shared" ca="1" si="2"/>
        <v>31.156893852151633</v>
      </c>
      <c r="D94" s="17">
        <f ca="1">EXP(_xll.PsiNormal($C$11,$C$12))</f>
        <v>0.97898113951677468</v>
      </c>
      <c r="E94" s="15">
        <f t="shared" ca="1" si="3"/>
        <v>30.502011447182596</v>
      </c>
    </row>
    <row r="95" spans="2:5" x14ac:dyDescent="0.2">
      <c r="B95" s="14">
        <v>79</v>
      </c>
      <c r="C95" s="16">
        <f t="shared" ca="1" si="2"/>
        <v>30.502011447182596</v>
      </c>
      <c r="D95" s="17">
        <f ca="1">EXP(_xll.PsiNormal($C$11,$C$12))</f>
        <v>1.0103872582045952</v>
      </c>
      <c r="E95" s="15">
        <f t="shared" ca="1" si="3"/>
        <v>30.818843715844</v>
      </c>
    </row>
    <row r="96" spans="2:5" x14ac:dyDescent="0.2">
      <c r="B96" s="14">
        <v>80</v>
      </c>
      <c r="C96" s="16">
        <f t="shared" ca="1" si="2"/>
        <v>30.818843715844</v>
      </c>
      <c r="D96" s="17">
        <f ca="1">EXP(_xll.PsiNormal($C$11,$C$12))</f>
        <v>1.0500550889353932</v>
      </c>
      <c r="E96" s="15">
        <f t="shared" ca="1" si="3"/>
        <v>32.361483678926554</v>
      </c>
    </row>
    <row r="97" spans="2:5" x14ac:dyDescent="0.2">
      <c r="B97" s="14">
        <v>81</v>
      </c>
      <c r="C97" s="16">
        <f t="shared" ca="1" si="2"/>
        <v>32.361483678926554</v>
      </c>
      <c r="D97" s="17">
        <f ca="1">EXP(_xll.PsiNormal($C$11,$C$12))</f>
        <v>0.99800812047079512</v>
      </c>
      <c r="E97" s="15">
        <f t="shared" ca="1" si="3"/>
        <v>32.2970235020518</v>
      </c>
    </row>
    <row r="98" spans="2:5" x14ac:dyDescent="0.2">
      <c r="B98" s="14">
        <v>82</v>
      </c>
      <c r="C98" s="16">
        <f t="shared" ca="1" si="2"/>
        <v>32.2970235020518</v>
      </c>
      <c r="D98" s="17">
        <f ca="1">EXP(_xll.PsiNormal($C$11,$C$12))</f>
        <v>1.0205632973480547</v>
      </c>
      <c r="E98" s="15">
        <f t="shared" ca="1" si="3"/>
        <v>32.961156799781605</v>
      </c>
    </row>
    <row r="99" spans="2:5" x14ac:dyDescent="0.2">
      <c r="B99" s="14">
        <v>83</v>
      </c>
      <c r="C99" s="16">
        <f t="shared" ca="1" si="2"/>
        <v>32.961156799781605</v>
      </c>
      <c r="D99" s="17">
        <f ca="1">EXP(_xll.PsiNormal($C$11,$C$12))</f>
        <v>1.01840746124617</v>
      </c>
      <c r="E99" s="15">
        <f t="shared" ca="1" si="3"/>
        <v>33.567888016202517</v>
      </c>
    </row>
    <row r="100" spans="2:5" x14ac:dyDescent="0.2">
      <c r="B100" s="14">
        <v>84</v>
      </c>
      <c r="C100" s="16">
        <f t="shared" ca="1" si="2"/>
        <v>33.567888016202517</v>
      </c>
      <c r="D100" s="17">
        <f ca="1">EXP(_xll.PsiNormal($C$11,$C$12))</f>
        <v>0.98571228583815496</v>
      </c>
      <c r="E100" s="15">
        <f t="shared" ca="1" si="3"/>
        <v>33.088279627210191</v>
      </c>
    </row>
    <row r="101" spans="2:5" x14ac:dyDescent="0.2">
      <c r="B101" s="14">
        <v>85</v>
      </c>
      <c r="C101" s="16">
        <f t="shared" ca="1" si="2"/>
        <v>33.088279627210191</v>
      </c>
      <c r="D101" s="17">
        <f ca="1">EXP(_xll.PsiNormal($C$11,$C$12))</f>
        <v>0.96672294799870517</v>
      </c>
      <c r="E101" s="15">
        <f t="shared" ca="1" si="3"/>
        <v>31.987199225422135</v>
      </c>
    </row>
    <row r="102" spans="2:5" x14ac:dyDescent="0.2">
      <c r="B102" s="14">
        <v>86</v>
      </c>
      <c r="C102" s="16">
        <f t="shared" ca="1" si="2"/>
        <v>31.987199225422135</v>
      </c>
      <c r="D102" s="17">
        <f ca="1">EXP(_xll.PsiNormal($C$11,$C$12))</f>
        <v>1.0266197773737704</v>
      </c>
      <c r="E102" s="15">
        <f t="shared" ca="1" si="3"/>
        <v>32.838691347613313</v>
      </c>
    </row>
    <row r="103" spans="2:5" x14ac:dyDescent="0.2">
      <c r="B103" s="14">
        <v>87</v>
      </c>
      <c r="C103" s="16">
        <f t="shared" ca="1" si="2"/>
        <v>32.838691347613313</v>
      </c>
      <c r="D103" s="17">
        <f ca="1">EXP(_xll.PsiNormal($C$11,$C$12))</f>
        <v>0.99528159726371201</v>
      </c>
      <c r="E103" s="15">
        <f t="shared" ca="1" si="3"/>
        <v>32.683745176502619</v>
      </c>
    </row>
    <row r="104" spans="2:5" x14ac:dyDescent="0.2">
      <c r="B104" s="14">
        <v>88</v>
      </c>
      <c r="C104" s="16">
        <f t="shared" ca="1" si="2"/>
        <v>32.683745176502619</v>
      </c>
      <c r="D104" s="17">
        <f ca="1">EXP(_xll.PsiNormal($C$11,$C$12))</f>
        <v>1.0086813859645942</v>
      </c>
      <c r="E104" s="15">
        <f t="shared" ca="1" si="3"/>
        <v>32.967485383148279</v>
      </c>
    </row>
    <row r="105" spans="2:5" x14ac:dyDescent="0.2">
      <c r="B105" s="14">
        <v>89</v>
      </c>
      <c r="C105" s="16">
        <f t="shared" ca="1" si="2"/>
        <v>32.967485383148279</v>
      </c>
      <c r="D105" s="17">
        <f ca="1">EXP(_xll.PsiNormal($C$11,$C$12))</f>
        <v>0.98103939105084803</v>
      </c>
      <c r="E105" s="15">
        <f t="shared" ca="1" si="3"/>
        <v>32.34240178476152</v>
      </c>
    </row>
    <row r="106" spans="2:5" x14ac:dyDescent="0.2">
      <c r="B106" s="14">
        <v>90</v>
      </c>
      <c r="C106" s="16">
        <f t="shared" ca="1" si="2"/>
        <v>32.34240178476152</v>
      </c>
      <c r="D106" s="17">
        <f ca="1">EXP(_xll.PsiNormal($C$11,$C$12))</f>
        <v>0.99870915963307383</v>
      </c>
      <c r="E106" s="15">
        <f t="shared" ca="1" si="3"/>
        <v>32.300652906974406</v>
      </c>
    </row>
    <row r="107" spans="2:5" x14ac:dyDescent="0.2">
      <c r="B107" s="14">
        <v>91</v>
      </c>
      <c r="C107" s="16">
        <f t="shared" ca="1" si="2"/>
        <v>32.300652906974406</v>
      </c>
      <c r="D107" s="17">
        <f ca="1">EXP(_xll.PsiNormal($C$11,$C$12))</f>
        <v>1.0061180700850654</v>
      </c>
      <c r="E107" s="15">
        <f t="shared" ca="1" si="3"/>
        <v>32.498270565252646</v>
      </c>
    </row>
    <row r="108" spans="2:5" x14ac:dyDescent="0.2">
      <c r="B108" s="14">
        <v>92</v>
      </c>
      <c r="C108" s="16">
        <f t="shared" ca="1" si="2"/>
        <v>32.498270565252646</v>
      </c>
      <c r="D108" s="17">
        <f ca="1">EXP(_xll.PsiNormal($C$11,$C$12))</f>
        <v>0.99254083531378623</v>
      </c>
      <c r="E108" s="15">
        <f t="shared" ca="1" si="3"/>
        <v>32.25586061308929</v>
      </c>
    </row>
    <row r="109" spans="2:5" x14ac:dyDescent="0.2">
      <c r="B109" s="14">
        <v>93</v>
      </c>
      <c r="C109" s="16">
        <f t="shared" ca="1" si="2"/>
        <v>32.25586061308929</v>
      </c>
      <c r="D109" s="17">
        <f ca="1">EXP(_xll.PsiNormal($C$11,$C$12))</f>
        <v>1.019492460771428</v>
      </c>
      <c r="E109" s="15">
        <f t="shared" ca="1" si="3"/>
        <v>32.884606710738581</v>
      </c>
    </row>
    <row r="110" spans="2:5" x14ac:dyDescent="0.2">
      <c r="B110" s="14">
        <v>94</v>
      </c>
      <c r="C110" s="16">
        <f t="shared" ca="1" si="2"/>
        <v>32.884606710738581</v>
      </c>
      <c r="D110" s="17">
        <f ca="1">EXP(_xll.PsiNormal($C$11,$C$12))</f>
        <v>1.0041725689572183</v>
      </c>
      <c r="E110" s="15">
        <f t="shared" ca="1" si="3"/>
        <v>33.021819999870139</v>
      </c>
    </row>
    <row r="111" spans="2:5" x14ac:dyDescent="0.2">
      <c r="B111" s="14">
        <v>95</v>
      </c>
      <c r="C111" s="16">
        <f t="shared" ca="1" si="2"/>
        <v>33.021819999870139</v>
      </c>
      <c r="D111" s="17">
        <f ca="1">EXP(_xll.PsiNormal($C$11,$C$12))</f>
        <v>1.0025103299866924</v>
      </c>
      <c r="E111" s="15">
        <f t="shared" ca="1" si="3"/>
        <v>33.104715664830977</v>
      </c>
    </row>
    <row r="112" spans="2:5" x14ac:dyDescent="0.2">
      <c r="B112" s="14">
        <v>96</v>
      </c>
      <c r="C112" s="16">
        <f t="shared" ca="1" si="2"/>
        <v>33.104715664830977</v>
      </c>
      <c r="D112" s="17">
        <f ca="1">EXP(_xll.PsiNormal($C$11,$C$12))</f>
        <v>0.98220050865974018</v>
      </c>
      <c r="E112" s="15">
        <f t="shared" ca="1" si="3"/>
        <v>32.515468565033053</v>
      </c>
    </row>
    <row r="113" spans="2:5" x14ac:dyDescent="0.2">
      <c r="B113" s="14">
        <v>97</v>
      </c>
      <c r="C113" s="16">
        <f t="shared" ca="1" si="2"/>
        <v>32.515468565033053</v>
      </c>
      <c r="D113" s="17">
        <f ca="1">EXP(_xll.PsiNormal($C$11,$C$12))</f>
        <v>1.017682345354302</v>
      </c>
      <c r="E113" s="15">
        <f t="shared" ca="1" si="3"/>
        <v>33.090418309556917</v>
      </c>
    </row>
    <row r="114" spans="2:5" x14ac:dyDescent="0.2">
      <c r="B114" s="14">
        <v>98</v>
      </c>
      <c r="C114" s="16">
        <f t="shared" ca="1" si="2"/>
        <v>33.090418309556917</v>
      </c>
      <c r="D114" s="17">
        <f ca="1">EXP(_xll.PsiNormal($C$11,$C$12))</f>
        <v>1.0176155542060734</v>
      </c>
      <c r="E114" s="15">
        <f t="shared" ca="1" si="3"/>
        <v>33.673324366990563</v>
      </c>
    </row>
    <row r="115" spans="2:5" x14ac:dyDescent="0.2">
      <c r="B115" s="14">
        <v>99</v>
      </c>
      <c r="C115" s="16">
        <f t="shared" ca="1" si="2"/>
        <v>33.673324366990563</v>
      </c>
      <c r="D115" s="17">
        <f ca="1">EXP(_xll.PsiNormal($C$11,$C$12))</f>
        <v>1.0078292555611392</v>
      </c>
      <c r="E115" s="15">
        <f t="shared" ca="1" si="3"/>
        <v>33.936961429052872</v>
      </c>
    </row>
    <row r="116" spans="2:5" x14ac:dyDescent="0.2">
      <c r="B116" s="14">
        <v>100</v>
      </c>
      <c r="C116" s="16">
        <f t="shared" ca="1" si="2"/>
        <v>33.936961429052872</v>
      </c>
      <c r="D116" s="17">
        <f ca="1">EXP(_xll.PsiNormal($C$11,$C$12))</f>
        <v>1.055246442074649</v>
      </c>
      <c r="E116" s="15">
        <f t="shared" ca="1" si="3"/>
        <v>35.811857802832641</v>
      </c>
    </row>
    <row r="117" spans="2:5" x14ac:dyDescent="0.2">
      <c r="B117" s="14">
        <v>101</v>
      </c>
      <c r="C117" s="16">
        <f t="shared" ca="1" si="2"/>
        <v>35.811857802832641</v>
      </c>
      <c r="D117" s="17">
        <f ca="1">EXP(_xll.PsiNormal($C$11,$C$12))</f>
        <v>0.98716332561566023</v>
      </c>
      <c r="E117" s="15">
        <f t="shared" ca="1" si="3"/>
        <v>35.352152645119403</v>
      </c>
    </row>
    <row r="118" spans="2:5" x14ac:dyDescent="0.2">
      <c r="B118" s="14">
        <v>102</v>
      </c>
      <c r="C118" s="16">
        <f t="shared" ca="1" si="2"/>
        <v>35.352152645119403</v>
      </c>
      <c r="D118" s="17">
        <f ca="1">EXP(_xll.PsiNormal($C$11,$C$12))</f>
        <v>1.0076546852670905</v>
      </c>
      <c r="E118" s="15">
        <f t="shared" ca="1" si="3"/>
        <v>35.622762247131931</v>
      </c>
    </row>
    <row r="119" spans="2:5" x14ac:dyDescent="0.2">
      <c r="B119" s="14">
        <v>103</v>
      </c>
      <c r="C119" s="16">
        <f t="shared" ca="1" si="2"/>
        <v>35.622762247131931</v>
      </c>
      <c r="D119" s="17">
        <f ca="1">EXP(_xll.PsiNormal($C$11,$C$12))</f>
        <v>1.0069321941298699</v>
      </c>
      <c r="E119" s="15">
        <f t="shared" ca="1" si="3"/>
        <v>35.869706150471252</v>
      </c>
    </row>
    <row r="120" spans="2:5" x14ac:dyDescent="0.2">
      <c r="B120" s="14">
        <v>104</v>
      </c>
      <c r="C120" s="16">
        <f t="shared" ca="1" si="2"/>
        <v>35.869706150471252</v>
      </c>
      <c r="D120" s="17">
        <f ca="1">EXP(_xll.PsiNormal($C$11,$C$12))</f>
        <v>0.99668796699654361</v>
      </c>
      <c r="E120" s="15">
        <f t="shared" ca="1" si="3"/>
        <v>35.750904499876611</v>
      </c>
    </row>
    <row r="121" spans="2:5" x14ac:dyDescent="0.2">
      <c r="B121" s="14">
        <v>105</v>
      </c>
      <c r="C121" s="16">
        <f t="shared" ca="1" si="2"/>
        <v>35.750904499876611</v>
      </c>
      <c r="D121" s="17">
        <f ca="1">EXP(_xll.PsiNormal($C$11,$C$12))</f>
        <v>1.0003342715157286</v>
      </c>
      <c r="E121" s="15">
        <f t="shared" ca="1" si="3"/>
        <v>35.762855008912453</v>
      </c>
    </row>
    <row r="122" spans="2:5" x14ac:dyDescent="0.2">
      <c r="B122" s="14">
        <v>106</v>
      </c>
      <c r="C122" s="16">
        <f t="shared" ca="1" si="2"/>
        <v>35.762855008912453</v>
      </c>
      <c r="D122" s="17">
        <f ca="1">EXP(_xll.PsiNormal($C$11,$C$12))</f>
        <v>0.96673028450963217</v>
      </c>
      <c r="E122" s="15">
        <f t="shared" ca="1" si="3"/>
        <v>34.573034997642658</v>
      </c>
    </row>
    <row r="123" spans="2:5" x14ac:dyDescent="0.2">
      <c r="B123" s="14">
        <v>107</v>
      </c>
      <c r="C123" s="16">
        <f t="shared" ca="1" si="2"/>
        <v>34.573034997642658</v>
      </c>
      <c r="D123" s="17">
        <f ca="1">EXP(_xll.PsiNormal($C$11,$C$12))</f>
        <v>1.0068029435931789</v>
      </c>
      <c r="E123" s="15">
        <f t="shared" ca="1" si="3"/>
        <v>34.808233404576619</v>
      </c>
    </row>
    <row r="124" spans="2:5" x14ac:dyDescent="0.2">
      <c r="B124" s="14">
        <v>108</v>
      </c>
      <c r="C124" s="16">
        <f t="shared" ca="1" si="2"/>
        <v>34.808233404576619</v>
      </c>
      <c r="D124" s="17">
        <f ca="1">EXP(_xll.PsiNormal($C$11,$C$12))</f>
        <v>1.0029309109167197</v>
      </c>
      <c r="E124" s="15">
        <f t="shared" ca="1" si="3"/>
        <v>34.910253235853823</v>
      </c>
    </row>
    <row r="125" spans="2:5" x14ac:dyDescent="0.2">
      <c r="B125" s="14">
        <v>109</v>
      </c>
      <c r="C125" s="16">
        <f t="shared" ca="1" si="2"/>
        <v>34.910253235853823</v>
      </c>
      <c r="D125" s="17">
        <f ca="1">EXP(_xll.PsiNormal($C$11,$C$12))</f>
        <v>1.0146101361620392</v>
      </c>
      <c r="E125" s="15">
        <f t="shared" ca="1" si="3"/>
        <v>35.420296789080915</v>
      </c>
    </row>
    <row r="126" spans="2:5" x14ac:dyDescent="0.2">
      <c r="B126" s="14">
        <v>110</v>
      </c>
      <c r="C126" s="16">
        <f t="shared" ca="1" si="2"/>
        <v>35.420296789080915</v>
      </c>
      <c r="D126" s="17">
        <f ca="1">EXP(_xll.PsiNormal($C$11,$C$12))</f>
        <v>1.013333068090142</v>
      </c>
      <c r="E126" s="15">
        <f t="shared" ca="1" si="3"/>
        <v>35.892558017942768</v>
      </c>
    </row>
    <row r="127" spans="2:5" x14ac:dyDescent="0.2">
      <c r="B127" s="14">
        <v>111</v>
      </c>
      <c r="C127" s="16">
        <f t="shared" ca="1" si="2"/>
        <v>35.892558017942768</v>
      </c>
      <c r="D127" s="17">
        <f ca="1">EXP(_xll.PsiNormal($C$11,$C$12))</f>
        <v>1.0094905502700997</v>
      </c>
      <c r="E127" s="15">
        <f t="shared" ca="1" si="3"/>
        <v>36.233198144134526</v>
      </c>
    </row>
    <row r="128" spans="2:5" x14ac:dyDescent="0.2">
      <c r="B128" s="14">
        <v>112</v>
      </c>
      <c r="C128" s="16">
        <f t="shared" ca="1" si="2"/>
        <v>36.233198144134526</v>
      </c>
      <c r="D128" s="17">
        <f ca="1">EXP(_xll.PsiNormal($C$11,$C$12))</f>
        <v>1.0048047753330023</v>
      </c>
      <c r="E128" s="15">
        <f t="shared" ca="1" si="3"/>
        <v>36.407290520813248</v>
      </c>
    </row>
    <row r="129" spans="2:5" x14ac:dyDescent="0.2">
      <c r="B129" s="14">
        <v>113</v>
      </c>
      <c r="C129" s="16">
        <f t="shared" ca="1" si="2"/>
        <v>36.407290520813248</v>
      </c>
      <c r="D129" s="17">
        <f ca="1">EXP(_xll.PsiNormal($C$11,$C$12))</f>
        <v>1.0280976441643166</v>
      </c>
      <c r="E129" s="15">
        <f t="shared" ca="1" si="3"/>
        <v>37.430249614853956</v>
      </c>
    </row>
    <row r="130" spans="2:5" x14ac:dyDescent="0.2">
      <c r="B130" s="14">
        <v>114</v>
      </c>
      <c r="C130" s="16">
        <f t="shared" ca="1" si="2"/>
        <v>37.430249614853956</v>
      </c>
      <c r="D130" s="17">
        <f ca="1">EXP(_xll.PsiNormal($C$11,$C$12))</f>
        <v>0.98804225624725828</v>
      </c>
      <c r="E130" s="15">
        <f t="shared" ca="1" si="3"/>
        <v>36.982668281358372</v>
      </c>
    </row>
    <row r="131" spans="2:5" x14ac:dyDescent="0.2">
      <c r="B131" s="14">
        <v>115</v>
      </c>
      <c r="C131" s="16">
        <f t="shared" ca="1" si="2"/>
        <v>36.982668281358372</v>
      </c>
      <c r="D131" s="17">
        <f ca="1">EXP(_xll.PsiNormal($C$11,$C$12))</f>
        <v>1.0068229278785723</v>
      </c>
      <c r="E131" s="15">
        <f t="shared" ca="1" si="3"/>
        <v>37.234998359799242</v>
      </c>
    </row>
    <row r="132" spans="2:5" x14ac:dyDescent="0.2">
      <c r="B132" s="14">
        <v>116</v>
      </c>
      <c r="C132" s="16">
        <f t="shared" ca="1" si="2"/>
        <v>37.234998359799242</v>
      </c>
      <c r="D132" s="17">
        <f ca="1">EXP(_xll.PsiNormal($C$11,$C$12))</f>
        <v>0.99613834453932804</v>
      </c>
      <c r="E132" s="15">
        <f t="shared" ca="1" si="3"/>
        <v>37.091209625055015</v>
      </c>
    </row>
    <row r="133" spans="2:5" x14ac:dyDescent="0.2">
      <c r="B133" s="14">
        <v>117</v>
      </c>
      <c r="C133" s="16">
        <f t="shared" ca="1" si="2"/>
        <v>37.091209625055015</v>
      </c>
      <c r="D133" s="17">
        <f ca="1">EXP(_xll.PsiNormal($C$11,$C$12))</f>
        <v>0.96374636271940484</v>
      </c>
      <c r="E133" s="15">
        <f t="shared" ca="1" si="3"/>
        <v>35.746518365009749</v>
      </c>
    </row>
    <row r="134" spans="2:5" x14ac:dyDescent="0.2">
      <c r="B134" s="14">
        <v>118</v>
      </c>
      <c r="C134" s="16">
        <f t="shared" ca="1" si="2"/>
        <v>35.746518365009749</v>
      </c>
      <c r="D134" s="17">
        <f ca="1">EXP(_xll.PsiNormal($C$11,$C$12))</f>
        <v>1.0133225201833251</v>
      </c>
      <c r="E134" s="15">
        <f t="shared" ca="1" si="3"/>
        <v>36.222752077411194</v>
      </c>
    </row>
    <row r="135" spans="2:5" x14ac:dyDescent="0.2">
      <c r="B135" s="14">
        <v>119</v>
      </c>
      <c r="C135" s="16">
        <f t="shared" ca="1" si="2"/>
        <v>36.222752077411194</v>
      </c>
      <c r="D135" s="17">
        <f ca="1">EXP(_xll.PsiNormal($C$11,$C$12))</f>
        <v>0.96133329409617874</v>
      </c>
      <c r="E135" s="15">
        <f t="shared" ca="1" si="3"/>
        <v>34.822137575806906</v>
      </c>
    </row>
    <row r="136" spans="2:5" x14ac:dyDescent="0.2">
      <c r="B136" s="14">
        <v>120</v>
      </c>
      <c r="C136" s="16">
        <f t="shared" ca="1" si="2"/>
        <v>34.822137575806906</v>
      </c>
      <c r="D136" s="17">
        <f ca="1">EXP(_xll.PsiNormal($C$11,$C$12))</f>
        <v>0.97527719618344844</v>
      </c>
      <c r="E136" s="15">
        <f t="shared" ca="1" si="3"/>
        <v>33.961236700047266</v>
      </c>
    </row>
    <row r="137" spans="2:5" x14ac:dyDescent="0.2">
      <c r="B137" s="14">
        <v>121</v>
      </c>
      <c r="C137" s="16">
        <f t="shared" ca="1" si="2"/>
        <v>33.961236700047266</v>
      </c>
      <c r="D137" s="17">
        <f ca="1">EXP(_xll.PsiNormal($C$11,$C$12))</f>
        <v>0.97073775140730767</v>
      </c>
      <c r="E137" s="15">
        <f t="shared" ca="1" si="3"/>
        <v>32.967454549215219</v>
      </c>
    </row>
    <row r="138" spans="2:5" x14ac:dyDescent="0.2">
      <c r="B138" s="14">
        <v>122</v>
      </c>
      <c r="C138" s="16">
        <f t="shared" ca="1" si="2"/>
        <v>32.967454549215219</v>
      </c>
      <c r="D138" s="17">
        <f ca="1">EXP(_xll.PsiNormal($C$11,$C$12))</f>
        <v>1.0169669294648718</v>
      </c>
      <c r="E138" s="15">
        <f t="shared" ca="1" si="3"/>
        <v>33.526811025188117</v>
      </c>
    </row>
    <row r="139" spans="2:5" x14ac:dyDescent="0.2">
      <c r="B139" s="14">
        <v>123</v>
      </c>
      <c r="C139" s="16">
        <f t="shared" ca="1" si="2"/>
        <v>33.526811025188117</v>
      </c>
      <c r="D139" s="17">
        <f ca="1">EXP(_xll.PsiNormal($C$11,$C$12))</f>
        <v>0.9788351520402705</v>
      </c>
      <c r="E139" s="15">
        <f t="shared" ca="1" si="3"/>
        <v>32.81722116726543</v>
      </c>
    </row>
    <row r="140" spans="2:5" x14ac:dyDescent="0.2">
      <c r="B140" s="14">
        <v>124</v>
      </c>
      <c r="C140" s="16">
        <f t="shared" ca="1" si="2"/>
        <v>32.81722116726543</v>
      </c>
      <c r="D140" s="17">
        <f ca="1">EXP(_xll.PsiNormal($C$11,$C$12))</f>
        <v>1.0082298380837009</v>
      </c>
      <c r="E140" s="15">
        <f t="shared" ca="1" si="3"/>
        <v>33.087301583829024</v>
      </c>
    </row>
    <row r="141" spans="2:5" x14ac:dyDescent="0.2">
      <c r="B141" s="13">
        <v>125</v>
      </c>
      <c r="C141" s="18">
        <f t="shared" ca="1" si="2"/>
        <v>33.087301583829024</v>
      </c>
      <c r="D141" s="30">
        <f ca="1">EXP(_xll.PsiNormal($C$11,$C$12))</f>
        <v>1.0012775903032931</v>
      </c>
      <c r="E141" s="19">
        <f ca="1">C141*D141</f>
        <v>33.129573599494663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CB_DATA_</vt:lpstr>
      <vt:lpstr>16.27</vt:lpstr>
      <vt:lpstr>16.30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Rajeev.Parlikar</dc:creator>
  <cp:lastModifiedBy>Baker, Kenneth R.</cp:lastModifiedBy>
  <cp:lastPrinted>2005-12-12T19:15:28Z</cp:lastPrinted>
  <dcterms:created xsi:type="dcterms:W3CDTF">2002-05-30T15:16:36Z</dcterms:created>
  <dcterms:modified xsi:type="dcterms:W3CDTF">2010-08-16T19:52:56Z</dcterms:modified>
</cp:coreProperties>
</file>